
<file path=[Content_Types].xml><?xml version="1.0" encoding="utf-8"?>
<Types xmlns="http://schemas.openxmlformats.org/package/2006/content-types">
  <Default Extension="jpeg" ContentType="image/jpeg"/>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512"/>
  <workbookPr codeName="ThisWorkbook" autoCompressPictures="0"/>
  <mc:AlternateContent xmlns:mc="http://schemas.openxmlformats.org/markup-compatibility/2006">
    <mc:Choice Requires="x15">
      <x15ac:absPath xmlns:x15ac="http://schemas.microsoft.com/office/spreadsheetml/2010/11/ac" url="/Users/hanssassenburg/Library/CloudStorage/Dropbox/X_Private/20_Astronomy/Morsels/"/>
    </mc:Choice>
  </mc:AlternateContent>
  <xr:revisionPtr revIDLastSave="0" documentId="13_ncr:1_{FD2E043A-E302-F949-B331-837ED94A067E}" xr6:coauthVersionLast="47" xr6:coauthVersionMax="47" xr10:uidLastSave="{00000000-0000-0000-0000-000000000000}"/>
  <bookViews>
    <workbookView xWindow="11200" yWindow="5640" windowWidth="31200" windowHeight="16300" xr2:uid="{00000000-000D-0000-FFFF-FFFF00000000}"/>
  </bookViews>
  <sheets>
    <sheet name="Introduction" sheetId="9" r:id="rId1"/>
    <sheet name="Great Red Spot" sheetId="10" r:id="rId2"/>
    <sheet name="Transit time whole year" sheetId="13" r:id="rId3"/>
    <sheet name="Background" sheetId="12"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xmlns:mx="http://schemas.microsoft.com/office/mac/excel/2008/main" uri="{7523E5D3-25F3-A5E0-1632-64F254C22452}">
      <mx:ArchID Flags="2"/>
    </ext>
  </extLst>
</workbook>
</file>

<file path=xl/calcChain.xml><?xml version="1.0" encoding="utf-8"?>
<calcChain xmlns="http://schemas.openxmlformats.org/spreadsheetml/2006/main">
  <c r="C12" i="10" l="1"/>
  <c r="D7" i="13"/>
  <c r="E24" i="13"/>
  <c r="D6" i="13" l="1"/>
  <c r="B26" i="13"/>
  <c r="B27" i="13" s="1"/>
  <c r="B28" i="13" s="1"/>
  <c r="B29" i="13" s="1"/>
  <c r="B30" i="13" s="1"/>
  <c r="B31" i="13" s="1"/>
  <c r="B32" i="13" s="1"/>
  <c r="B33" i="13" s="1"/>
  <c r="B34" i="13" s="1"/>
  <c r="B35" i="13" s="1"/>
  <c r="B36" i="13" s="1"/>
  <c r="B37" i="13" s="1"/>
  <c r="B38" i="13" s="1"/>
  <c r="B39" i="13" s="1"/>
  <c r="B40" i="13" s="1"/>
  <c r="B41" i="13" s="1"/>
  <c r="B42" i="13" s="1"/>
  <c r="B43" i="13" s="1"/>
  <c r="B44" i="13" s="1"/>
  <c r="B45" i="13" s="1"/>
  <c r="B46" i="13" s="1"/>
  <c r="B47" i="13" s="1"/>
  <c r="B48" i="13" s="1"/>
  <c r="B49" i="13" s="1"/>
  <c r="B50" i="13" s="1"/>
  <c r="B51" i="13" s="1"/>
  <c r="B52" i="13" s="1"/>
  <c r="B53" i="13" s="1"/>
  <c r="B54" i="13" s="1"/>
  <c r="B55" i="13" s="1"/>
  <c r="B56" i="13" s="1"/>
  <c r="B57" i="13" s="1"/>
  <c r="B58" i="13" s="1"/>
  <c r="B59" i="13" s="1"/>
  <c r="B60" i="13" s="1"/>
  <c r="B61" i="13" s="1"/>
  <c r="B62" i="13" s="1"/>
  <c r="B63" i="13" s="1"/>
  <c r="B64" i="13" s="1"/>
  <c r="B65" i="13" s="1"/>
  <c r="B66" i="13" s="1"/>
  <c r="B67" i="13" s="1"/>
  <c r="B68" i="13" s="1"/>
  <c r="B69" i="13" s="1"/>
  <c r="B70" i="13" s="1"/>
  <c r="B71" i="13" s="1"/>
  <c r="B72" i="13" s="1"/>
  <c r="B73" i="13" s="1"/>
  <c r="B74" i="13" s="1"/>
  <c r="B75" i="13" s="1"/>
  <c r="B76" i="13" s="1"/>
  <c r="B77" i="13" s="1"/>
  <c r="B78" i="13" s="1"/>
  <c r="B79" i="13" s="1"/>
  <c r="B80" i="13" s="1"/>
  <c r="B81" i="13" s="1"/>
  <c r="B82" i="13" s="1"/>
  <c r="B83" i="13" s="1"/>
  <c r="B84" i="13" s="1"/>
  <c r="B85" i="13" s="1"/>
  <c r="B86" i="13" s="1"/>
  <c r="B87" i="13" s="1"/>
  <c r="B88" i="13" s="1"/>
  <c r="B89" i="13" s="1"/>
  <c r="B90" i="13" s="1"/>
  <c r="B91" i="13" s="1"/>
  <c r="B92" i="13" s="1"/>
  <c r="B93" i="13" s="1"/>
  <c r="B94" i="13" s="1"/>
  <c r="B95" i="13" s="1"/>
  <c r="B96" i="13" s="1"/>
  <c r="B97" i="13" s="1"/>
  <c r="B98" i="13" s="1"/>
  <c r="B99" i="13" s="1"/>
  <c r="B100" i="13" s="1"/>
  <c r="B101" i="13" s="1"/>
  <c r="B102" i="13" s="1"/>
  <c r="B103" i="13" s="1"/>
  <c r="B104" i="13" s="1"/>
  <c r="B105" i="13" s="1"/>
  <c r="B106" i="13" s="1"/>
  <c r="B107" i="13" s="1"/>
  <c r="B108" i="13" s="1"/>
  <c r="B109" i="13" s="1"/>
  <c r="B110" i="13" s="1"/>
  <c r="B111" i="13" s="1"/>
  <c r="B112" i="13" s="1"/>
  <c r="B113" i="13" s="1"/>
  <c r="B114" i="13" s="1"/>
  <c r="B115" i="13" s="1"/>
  <c r="B116" i="13" s="1"/>
  <c r="B117" i="13" s="1"/>
  <c r="B118" i="13" s="1"/>
  <c r="B119" i="13" s="1"/>
  <c r="B120" i="13" s="1"/>
  <c r="B121" i="13" s="1"/>
  <c r="B122" i="13" s="1"/>
  <c r="B123" i="13" s="1"/>
  <c r="B124" i="13" s="1"/>
  <c r="B125" i="13" s="1"/>
  <c r="B126" i="13" s="1"/>
  <c r="B127" i="13" s="1"/>
  <c r="B128" i="13" s="1"/>
  <c r="B129" i="13" s="1"/>
  <c r="B130" i="13" s="1"/>
  <c r="B131" i="13" s="1"/>
  <c r="B132" i="13" s="1"/>
  <c r="B133" i="13" s="1"/>
  <c r="B134" i="13" s="1"/>
  <c r="B135" i="13" s="1"/>
  <c r="B136" i="13" s="1"/>
  <c r="B137" i="13" s="1"/>
  <c r="B138" i="13" s="1"/>
  <c r="B139" i="13" s="1"/>
  <c r="B140" i="13" s="1"/>
  <c r="B141" i="13" s="1"/>
  <c r="B142" i="13" s="1"/>
  <c r="B143" i="13" s="1"/>
  <c r="B144" i="13" s="1"/>
  <c r="B145" i="13" s="1"/>
  <c r="B146" i="13" s="1"/>
  <c r="B147" i="13" s="1"/>
  <c r="B148" i="13" s="1"/>
  <c r="B149" i="13" s="1"/>
  <c r="B150" i="13" s="1"/>
  <c r="B151" i="13" s="1"/>
  <c r="B152" i="13" s="1"/>
  <c r="B153" i="13" s="1"/>
  <c r="B154" i="13" s="1"/>
  <c r="B155" i="13" s="1"/>
  <c r="B156" i="13" s="1"/>
  <c r="B157" i="13" s="1"/>
  <c r="B158" i="13" s="1"/>
  <c r="B159" i="13" s="1"/>
  <c r="B160" i="13" s="1"/>
  <c r="B161" i="13" s="1"/>
  <c r="B162" i="13" s="1"/>
  <c r="B163" i="13" s="1"/>
  <c r="B164" i="13" s="1"/>
  <c r="B165" i="13" s="1"/>
  <c r="B166" i="13" s="1"/>
  <c r="B167" i="13" s="1"/>
  <c r="B168" i="13" s="1"/>
  <c r="B169" i="13" s="1"/>
  <c r="B170" i="13" s="1"/>
  <c r="B171" i="13" s="1"/>
  <c r="B172" i="13" s="1"/>
  <c r="B173" i="13" s="1"/>
  <c r="B174" i="13" s="1"/>
  <c r="B175" i="13" s="1"/>
  <c r="B176" i="13" s="1"/>
  <c r="B177" i="13" s="1"/>
  <c r="B178" i="13" s="1"/>
  <c r="B179" i="13" s="1"/>
  <c r="B180" i="13" s="1"/>
  <c r="B181" i="13" s="1"/>
  <c r="B182" i="13" s="1"/>
  <c r="B183" i="13" s="1"/>
  <c r="B184" i="13" s="1"/>
  <c r="B185" i="13" s="1"/>
  <c r="B186" i="13" s="1"/>
  <c r="B187" i="13" s="1"/>
  <c r="B188" i="13" s="1"/>
  <c r="B189" i="13" s="1"/>
  <c r="B190" i="13" s="1"/>
  <c r="B191" i="13" s="1"/>
  <c r="B192" i="13" s="1"/>
  <c r="B193" i="13" s="1"/>
  <c r="B194" i="13" s="1"/>
  <c r="B195" i="13" s="1"/>
  <c r="B196" i="13" s="1"/>
  <c r="B197" i="13" s="1"/>
  <c r="B198" i="13" s="1"/>
  <c r="B199" i="13" s="1"/>
  <c r="B200" i="13" s="1"/>
  <c r="B201" i="13" s="1"/>
  <c r="B202" i="13" s="1"/>
  <c r="B203" i="13" s="1"/>
  <c r="B204" i="13" s="1"/>
  <c r="B205" i="13" s="1"/>
  <c r="B206" i="13" s="1"/>
  <c r="B207" i="13" s="1"/>
  <c r="B208" i="13" s="1"/>
  <c r="B209" i="13" s="1"/>
  <c r="B210" i="13" s="1"/>
  <c r="B211" i="13" s="1"/>
  <c r="B212" i="13" s="1"/>
  <c r="B213" i="13" s="1"/>
  <c r="B214" i="13" s="1"/>
  <c r="B215" i="13" s="1"/>
  <c r="B216" i="13" s="1"/>
  <c r="B217" i="13" s="1"/>
  <c r="B218" i="13" s="1"/>
  <c r="B219" i="13" s="1"/>
  <c r="B220" i="13" s="1"/>
  <c r="B221" i="13" s="1"/>
  <c r="B222" i="13" s="1"/>
  <c r="B223" i="13" s="1"/>
  <c r="B224" i="13" s="1"/>
  <c r="B225" i="13" s="1"/>
  <c r="B226" i="13" s="1"/>
  <c r="B227" i="13" s="1"/>
  <c r="B228" i="13" s="1"/>
  <c r="B229" i="13" s="1"/>
  <c r="B230" i="13" s="1"/>
  <c r="B231" i="13" s="1"/>
  <c r="B232" i="13" s="1"/>
  <c r="B233" i="13" s="1"/>
  <c r="B234" i="13" s="1"/>
  <c r="B235" i="13" s="1"/>
  <c r="B236" i="13" s="1"/>
  <c r="B237" i="13" s="1"/>
  <c r="B238" i="13" s="1"/>
  <c r="B239" i="13" s="1"/>
  <c r="B240" i="13" s="1"/>
  <c r="B241" i="13" s="1"/>
  <c r="B242" i="13" s="1"/>
  <c r="B243" i="13" s="1"/>
  <c r="B244" i="13" s="1"/>
  <c r="B245" i="13" s="1"/>
  <c r="B246" i="13" s="1"/>
  <c r="B247" i="13" s="1"/>
  <c r="B248" i="13" s="1"/>
  <c r="B249" i="13" s="1"/>
  <c r="B250" i="13" s="1"/>
  <c r="B251" i="13" s="1"/>
  <c r="B252" i="13" s="1"/>
  <c r="B253" i="13" s="1"/>
  <c r="B254" i="13" s="1"/>
  <c r="B255" i="13" s="1"/>
  <c r="B256" i="13" s="1"/>
  <c r="B257" i="13" s="1"/>
  <c r="B258" i="13" s="1"/>
  <c r="B259" i="13" s="1"/>
  <c r="B260" i="13" s="1"/>
  <c r="B261" i="13" s="1"/>
  <c r="B262" i="13" s="1"/>
  <c r="B263" i="13" s="1"/>
  <c r="B264" i="13" s="1"/>
  <c r="B265" i="13" s="1"/>
  <c r="B266" i="13" s="1"/>
  <c r="B267" i="13" s="1"/>
  <c r="B268" i="13" s="1"/>
  <c r="B269" i="13" s="1"/>
  <c r="B270" i="13" s="1"/>
  <c r="B271" i="13" s="1"/>
  <c r="B272" i="13" s="1"/>
  <c r="B273" i="13" s="1"/>
  <c r="B274" i="13" s="1"/>
  <c r="B275" i="13" s="1"/>
  <c r="B276" i="13" s="1"/>
  <c r="B277" i="13" s="1"/>
  <c r="B278" i="13" s="1"/>
  <c r="B279" i="13" s="1"/>
  <c r="B280" i="13" s="1"/>
  <c r="B281" i="13" s="1"/>
  <c r="B282" i="13" s="1"/>
  <c r="B283" i="13" s="1"/>
  <c r="B284" i="13" s="1"/>
  <c r="B285" i="13" s="1"/>
  <c r="B286" i="13" s="1"/>
  <c r="B287" i="13" s="1"/>
  <c r="B288" i="13" s="1"/>
  <c r="B289" i="13" s="1"/>
  <c r="B290" i="13" s="1"/>
  <c r="B291" i="13" s="1"/>
  <c r="B292" i="13" s="1"/>
  <c r="B293" i="13" s="1"/>
  <c r="B294" i="13" s="1"/>
  <c r="B295" i="13" s="1"/>
  <c r="B296" i="13" s="1"/>
  <c r="B297" i="13" s="1"/>
  <c r="B298" i="13" s="1"/>
  <c r="B299" i="13" s="1"/>
  <c r="B300" i="13" s="1"/>
  <c r="B301" i="13" s="1"/>
  <c r="B302" i="13" s="1"/>
  <c r="B303" i="13" s="1"/>
  <c r="B304" i="13" s="1"/>
  <c r="B305" i="13" s="1"/>
  <c r="B306" i="13" s="1"/>
  <c r="B307" i="13" s="1"/>
  <c r="B308" i="13" s="1"/>
  <c r="B309" i="13" s="1"/>
  <c r="B310" i="13" s="1"/>
  <c r="B311" i="13" s="1"/>
  <c r="B312" i="13" s="1"/>
  <c r="B313" i="13" s="1"/>
  <c r="B314" i="13" s="1"/>
  <c r="B315" i="13" s="1"/>
  <c r="B316" i="13" s="1"/>
  <c r="B317" i="13" s="1"/>
  <c r="B318" i="13" s="1"/>
  <c r="B319" i="13" s="1"/>
  <c r="B320" i="13" s="1"/>
  <c r="B321" i="13" s="1"/>
  <c r="B322" i="13" s="1"/>
  <c r="B323" i="13" s="1"/>
  <c r="B324" i="13" s="1"/>
  <c r="B325" i="13" s="1"/>
  <c r="B326" i="13" s="1"/>
  <c r="B327" i="13" s="1"/>
  <c r="B328" i="13" s="1"/>
  <c r="B329" i="13" s="1"/>
  <c r="B330" i="13" s="1"/>
  <c r="B331" i="13" s="1"/>
  <c r="B332" i="13" s="1"/>
  <c r="B333" i="13" s="1"/>
  <c r="B334" i="13" s="1"/>
  <c r="B335" i="13" s="1"/>
  <c r="B336" i="13" s="1"/>
  <c r="B337" i="13" s="1"/>
  <c r="B338" i="13" s="1"/>
  <c r="B339" i="13" s="1"/>
  <c r="B340" i="13" s="1"/>
  <c r="B341" i="13" s="1"/>
  <c r="B342" i="13" s="1"/>
  <c r="B343" i="13" s="1"/>
  <c r="B344" i="13" s="1"/>
  <c r="B345" i="13" s="1"/>
  <c r="B346" i="13" s="1"/>
  <c r="B347" i="13" s="1"/>
  <c r="B348" i="13" s="1"/>
  <c r="B349" i="13" s="1"/>
  <c r="B350" i="13" s="1"/>
  <c r="B351" i="13" s="1"/>
  <c r="B352" i="13" s="1"/>
  <c r="B353" i="13" s="1"/>
  <c r="B354" i="13" s="1"/>
  <c r="B355" i="13" s="1"/>
  <c r="B356" i="13" s="1"/>
  <c r="B357" i="13" s="1"/>
  <c r="B358" i="13" s="1"/>
  <c r="B359" i="13" s="1"/>
  <c r="B360" i="13" s="1"/>
  <c r="B361" i="13" s="1"/>
  <c r="B362" i="13" s="1"/>
  <c r="B363" i="13" s="1"/>
  <c r="B364" i="13" s="1"/>
  <c r="B365" i="13" s="1"/>
  <c r="B366" i="13" s="1"/>
  <c r="B367" i="13" s="1"/>
  <c r="B368" i="13" s="1"/>
  <c r="B369" i="13" s="1"/>
  <c r="B370" i="13" s="1"/>
  <c r="B371" i="13" s="1"/>
  <c r="B372" i="13" s="1"/>
  <c r="B373" i="13" s="1"/>
  <c r="B374" i="13" s="1"/>
  <c r="B375" i="13" s="1"/>
  <c r="B376" i="13" s="1"/>
  <c r="B377" i="13" s="1"/>
  <c r="B378" i="13" s="1"/>
  <c r="B379" i="13" s="1"/>
  <c r="B380" i="13" s="1"/>
  <c r="B381" i="13" s="1"/>
  <c r="B382" i="13" s="1"/>
  <c r="B383" i="13" s="1"/>
  <c r="B384" i="13" s="1"/>
  <c r="B385" i="13" s="1"/>
  <c r="B386" i="13" s="1"/>
  <c r="B387" i="13" s="1"/>
  <c r="B388" i="13" s="1"/>
  <c r="B389" i="13" s="1"/>
  <c r="B390" i="13" s="1"/>
  <c r="B391" i="13" s="1"/>
  <c r="B392" i="13" s="1"/>
  <c r="B393" i="13" s="1"/>
  <c r="B394" i="13" s="1"/>
  <c r="B395" i="13" s="1"/>
  <c r="B396" i="13" s="1"/>
  <c r="B397" i="13" s="1"/>
  <c r="B398" i="13" s="1"/>
  <c r="B399" i="13" s="1"/>
  <c r="B400" i="13" s="1"/>
  <c r="B401" i="13" s="1"/>
  <c r="B402" i="13" s="1"/>
  <c r="B403" i="13" s="1"/>
  <c r="B404" i="13" s="1"/>
  <c r="B405" i="13" s="1"/>
  <c r="B406" i="13" s="1"/>
  <c r="B407" i="13" s="1"/>
  <c r="B408" i="13" s="1"/>
  <c r="B409" i="13" s="1"/>
  <c r="B410" i="13" s="1"/>
  <c r="B411" i="13" s="1"/>
  <c r="B412" i="13" s="1"/>
  <c r="B413" i="13" s="1"/>
  <c r="B414" i="13" s="1"/>
  <c r="B415" i="13" s="1"/>
  <c r="B416" i="13" s="1"/>
  <c r="B417" i="13" s="1"/>
  <c r="B418" i="13" s="1"/>
  <c r="B419" i="13" s="1"/>
  <c r="B420" i="13" s="1"/>
  <c r="B421" i="13" s="1"/>
  <c r="B422" i="13" s="1"/>
  <c r="B423" i="13" s="1"/>
  <c r="B424" i="13" s="1"/>
  <c r="B425" i="13" s="1"/>
  <c r="B426" i="13" s="1"/>
  <c r="B427" i="13" s="1"/>
  <c r="B428" i="13" s="1"/>
  <c r="B429" i="13" s="1"/>
  <c r="B430" i="13" s="1"/>
  <c r="B431" i="13" s="1"/>
  <c r="B432" i="13" s="1"/>
  <c r="B433" i="13" s="1"/>
  <c r="B434" i="13" s="1"/>
  <c r="B435" i="13" s="1"/>
  <c r="B436" i="13" s="1"/>
  <c r="B437" i="13" s="1"/>
  <c r="B438" i="13" s="1"/>
  <c r="B439" i="13" s="1"/>
  <c r="B440" i="13" s="1"/>
  <c r="B441" i="13" s="1"/>
  <c r="B442" i="13" s="1"/>
  <c r="B443" i="13" s="1"/>
  <c r="B444" i="13" s="1"/>
  <c r="B445" i="13" s="1"/>
  <c r="B446" i="13" s="1"/>
  <c r="B447" i="13" s="1"/>
  <c r="B448" i="13" s="1"/>
  <c r="B449" i="13" s="1"/>
  <c r="B450" i="13" s="1"/>
  <c r="B451" i="13" s="1"/>
  <c r="B452" i="13" s="1"/>
  <c r="B453" i="13" s="1"/>
  <c r="B454" i="13" s="1"/>
  <c r="B455" i="13" s="1"/>
  <c r="B456" i="13" s="1"/>
  <c r="B457" i="13" s="1"/>
  <c r="B458" i="13" s="1"/>
  <c r="B459" i="13" s="1"/>
  <c r="B460" i="13" s="1"/>
  <c r="B461" i="13" s="1"/>
  <c r="B462" i="13" s="1"/>
  <c r="B463" i="13" s="1"/>
  <c r="B464" i="13" s="1"/>
  <c r="B465" i="13" s="1"/>
  <c r="B466" i="13" s="1"/>
  <c r="B467" i="13" s="1"/>
  <c r="B468" i="13" s="1"/>
  <c r="B469" i="13" s="1"/>
  <c r="B470" i="13" s="1"/>
  <c r="B471" i="13" s="1"/>
  <c r="B472" i="13" s="1"/>
  <c r="B473" i="13" s="1"/>
  <c r="B474" i="13" s="1"/>
  <c r="B475" i="13" s="1"/>
  <c r="B476" i="13" s="1"/>
  <c r="B477" i="13" s="1"/>
  <c r="B478" i="13" s="1"/>
  <c r="B479" i="13" s="1"/>
  <c r="B480" i="13" s="1"/>
  <c r="B481" i="13" s="1"/>
  <c r="B482" i="13" s="1"/>
  <c r="B483" i="13" s="1"/>
  <c r="B484" i="13" s="1"/>
  <c r="B485" i="13" s="1"/>
  <c r="B486" i="13" s="1"/>
  <c r="B487" i="13" s="1"/>
  <c r="B488" i="13" s="1"/>
  <c r="B489" i="13" s="1"/>
  <c r="B490" i="13" s="1"/>
  <c r="B491" i="13" s="1"/>
  <c r="B492" i="13" s="1"/>
  <c r="B493" i="13" s="1"/>
  <c r="B494" i="13" s="1"/>
  <c r="B495" i="13" s="1"/>
  <c r="B496" i="13" s="1"/>
  <c r="B497" i="13" s="1"/>
  <c r="B498" i="13" s="1"/>
  <c r="B499" i="13" s="1"/>
  <c r="B500" i="13" s="1"/>
  <c r="B501" i="13" s="1"/>
  <c r="B502" i="13" s="1"/>
  <c r="B503" i="13" s="1"/>
  <c r="B504" i="13" s="1"/>
  <c r="B505" i="13" s="1"/>
  <c r="B506" i="13" s="1"/>
  <c r="B507" i="13" s="1"/>
  <c r="B508" i="13" s="1"/>
  <c r="B509" i="13" s="1"/>
  <c r="B510" i="13" s="1"/>
  <c r="B511" i="13" s="1"/>
  <c r="B512" i="13" s="1"/>
  <c r="B513" i="13" s="1"/>
  <c r="B514" i="13" s="1"/>
  <c r="B515" i="13" s="1"/>
  <c r="B516" i="13" s="1"/>
  <c r="B517" i="13" s="1"/>
  <c r="B518" i="13" s="1"/>
  <c r="B519" i="13" s="1"/>
  <c r="B520" i="13" s="1"/>
  <c r="B521" i="13" s="1"/>
  <c r="B522" i="13" s="1"/>
  <c r="B523" i="13" s="1"/>
  <c r="B524" i="13" s="1"/>
  <c r="B525" i="13" s="1"/>
  <c r="B526" i="13" s="1"/>
  <c r="B527" i="13" s="1"/>
  <c r="B528" i="13" s="1"/>
  <c r="B529" i="13" s="1"/>
  <c r="B530" i="13" s="1"/>
  <c r="B531" i="13" s="1"/>
  <c r="B532" i="13" s="1"/>
  <c r="B533" i="13" s="1"/>
  <c r="B534" i="13" s="1"/>
  <c r="B535" i="13" s="1"/>
  <c r="B536" i="13" s="1"/>
  <c r="B537" i="13" s="1"/>
  <c r="B538" i="13" s="1"/>
  <c r="B539" i="13" s="1"/>
  <c r="B540" i="13" s="1"/>
  <c r="B541" i="13" s="1"/>
  <c r="B542" i="13" s="1"/>
  <c r="B543" i="13" s="1"/>
  <c r="B544" i="13" s="1"/>
  <c r="B545" i="13" s="1"/>
  <c r="B546" i="13" s="1"/>
  <c r="B547" i="13" s="1"/>
  <c r="B548" i="13" s="1"/>
  <c r="B549" i="13" s="1"/>
  <c r="B550" i="13" s="1"/>
  <c r="B551" i="13" s="1"/>
  <c r="B552" i="13" s="1"/>
  <c r="B553" i="13" s="1"/>
  <c r="B554" i="13" s="1"/>
  <c r="B555" i="13" s="1"/>
  <c r="B556" i="13" s="1"/>
  <c r="B557" i="13" s="1"/>
  <c r="B558" i="13" s="1"/>
  <c r="B559" i="13" s="1"/>
  <c r="B560" i="13" s="1"/>
  <c r="B561" i="13" s="1"/>
  <c r="B562" i="13" s="1"/>
  <c r="B563" i="13" s="1"/>
  <c r="B564" i="13" s="1"/>
  <c r="B565" i="13" s="1"/>
  <c r="B566" i="13" s="1"/>
  <c r="B567" i="13" s="1"/>
  <c r="B568" i="13" s="1"/>
  <c r="B569" i="13" s="1"/>
  <c r="B570" i="13" s="1"/>
  <c r="B571" i="13" s="1"/>
  <c r="B572" i="13" s="1"/>
  <c r="B573" i="13" s="1"/>
  <c r="B574" i="13" s="1"/>
  <c r="B575" i="13" s="1"/>
  <c r="B576" i="13" s="1"/>
  <c r="B577" i="13" s="1"/>
  <c r="B578" i="13" s="1"/>
  <c r="B579" i="13" s="1"/>
  <c r="B580" i="13" s="1"/>
  <c r="B581" i="13" s="1"/>
  <c r="B582" i="13" s="1"/>
  <c r="B583" i="13" s="1"/>
  <c r="B584" i="13" s="1"/>
  <c r="B585" i="13" s="1"/>
  <c r="B586" i="13" s="1"/>
  <c r="B587" i="13" s="1"/>
  <c r="B588" i="13" s="1"/>
  <c r="B589" i="13" s="1"/>
  <c r="B590" i="13" s="1"/>
  <c r="B591" i="13" s="1"/>
  <c r="B592" i="13" s="1"/>
  <c r="B593" i="13" s="1"/>
  <c r="B594" i="13" s="1"/>
  <c r="B595" i="13" s="1"/>
  <c r="B596" i="13" s="1"/>
  <c r="B597" i="13" s="1"/>
  <c r="B598" i="13" s="1"/>
  <c r="B599" i="13" s="1"/>
  <c r="B600" i="13" s="1"/>
  <c r="B601" i="13" s="1"/>
  <c r="B602" i="13" s="1"/>
  <c r="B603" i="13" s="1"/>
  <c r="B604" i="13" s="1"/>
  <c r="B605" i="13" s="1"/>
  <c r="B606" i="13" s="1"/>
  <c r="B607" i="13" s="1"/>
  <c r="B608" i="13" s="1"/>
  <c r="B609" i="13" s="1"/>
  <c r="B610" i="13" s="1"/>
  <c r="B611" i="13" s="1"/>
  <c r="B612" i="13" s="1"/>
  <c r="B613" i="13" s="1"/>
  <c r="B614" i="13" s="1"/>
  <c r="B615" i="13" s="1"/>
  <c r="B616" i="13" s="1"/>
  <c r="B617" i="13" s="1"/>
  <c r="B618" i="13" s="1"/>
  <c r="B619" i="13" s="1"/>
  <c r="B620" i="13" s="1"/>
  <c r="B621" i="13" s="1"/>
  <c r="B622" i="13" s="1"/>
  <c r="B623" i="13" s="1"/>
  <c r="B624" i="13" s="1"/>
  <c r="B625" i="13" s="1"/>
  <c r="B626" i="13" s="1"/>
  <c r="B627" i="13" s="1"/>
  <c r="B628" i="13" s="1"/>
  <c r="B629" i="13" s="1"/>
  <c r="B630" i="13" s="1"/>
  <c r="B631" i="13" s="1"/>
  <c r="B632" i="13" s="1"/>
  <c r="B633" i="13" s="1"/>
  <c r="B634" i="13" s="1"/>
  <c r="B635" i="13" s="1"/>
  <c r="B636" i="13" s="1"/>
  <c r="B637" i="13" s="1"/>
  <c r="B638" i="13" s="1"/>
  <c r="B639" i="13" s="1"/>
  <c r="B640" i="13" s="1"/>
  <c r="B641" i="13" s="1"/>
  <c r="B642" i="13" s="1"/>
  <c r="B643" i="13" s="1"/>
  <c r="B644" i="13" s="1"/>
  <c r="B645" i="13" s="1"/>
  <c r="B646" i="13" s="1"/>
  <c r="B647" i="13" s="1"/>
  <c r="B648" i="13" s="1"/>
  <c r="B649" i="13" s="1"/>
  <c r="B650" i="13" s="1"/>
  <c r="B651" i="13" s="1"/>
  <c r="B652" i="13" s="1"/>
  <c r="B653" i="13" s="1"/>
  <c r="B654" i="13" s="1"/>
  <c r="B655" i="13" s="1"/>
  <c r="B656" i="13" s="1"/>
  <c r="B657" i="13" s="1"/>
  <c r="B658" i="13" s="1"/>
  <c r="B659" i="13" s="1"/>
  <c r="B660" i="13" s="1"/>
  <c r="B661" i="13" s="1"/>
  <c r="B662" i="13" s="1"/>
  <c r="B663" i="13" s="1"/>
  <c r="B664" i="13" s="1"/>
  <c r="B665" i="13" s="1"/>
  <c r="B666" i="13" s="1"/>
  <c r="B667" i="13" s="1"/>
  <c r="B668" i="13" s="1"/>
  <c r="B669" i="13" s="1"/>
  <c r="B670" i="13" s="1"/>
  <c r="B671" i="13" s="1"/>
  <c r="B672" i="13" s="1"/>
  <c r="B673" i="13" s="1"/>
  <c r="B674" i="13" s="1"/>
  <c r="B675" i="13" s="1"/>
  <c r="B676" i="13" s="1"/>
  <c r="B677" i="13" s="1"/>
  <c r="B678" i="13" s="1"/>
  <c r="B679" i="13" s="1"/>
  <c r="B680" i="13" s="1"/>
  <c r="B681" i="13" s="1"/>
  <c r="B682" i="13" s="1"/>
  <c r="B683" i="13" s="1"/>
  <c r="B684" i="13" s="1"/>
  <c r="B685" i="13" s="1"/>
  <c r="B686" i="13" s="1"/>
  <c r="B687" i="13" s="1"/>
  <c r="B688" i="13" s="1"/>
  <c r="B689" i="13" s="1"/>
  <c r="B690" i="13" s="1"/>
  <c r="B691" i="13" s="1"/>
  <c r="B692" i="13" s="1"/>
  <c r="B693" i="13" s="1"/>
  <c r="B694" i="13" s="1"/>
  <c r="B695" i="13" s="1"/>
  <c r="B696" i="13" s="1"/>
  <c r="B697" i="13" s="1"/>
  <c r="B698" i="13" s="1"/>
  <c r="B699" i="13" s="1"/>
  <c r="B700" i="13" s="1"/>
  <c r="B701" i="13" s="1"/>
  <c r="B702" i="13" s="1"/>
  <c r="B703" i="13" s="1"/>
  <c r="B704" i="13" s="1"/>
  <c r="B705" i="13" s="1"/>
  <c r="B706" i="13" s="1"/>
  <c r="B707" i="13" s="1"/>
  <c r="B708" i="13" s="1"/>
  <c r="B709" i="13" s="1"/>
  <c r="B710" i="13" s="1"/>
  <c r="B711" i="13" s="1"/>
  <c r="B712" i="13" s="1"/>
  <c r="B713" i="13" s="1"/>
  <c r="B714" i="13" s="1"/>
  <c r="B715" i="13" s="1"/>
  <c r="B716" i="13" s="1"/>
  <c r="B717" i="13" s="1"/>
  <c r="B718" i="13" s="1"/>
  <c r="B719" i="13" s="1"/>
  <c r="B720" i="13" s="1"/>
  <c r="B721" i="13" s="1"/>
  <c r="B722" i="13" s="1"/>
  <c r="B723" i="13" s="1"/>
  <c r="B724" i="13" s="1"/>
  <c r="B725" i="13" s="1"/>
  <c r="B726" i="13" s="1"/>
  <c r="B727" i="13" s="1"/>
  <c r="B728" i="13" s="1"/>
  <c r="B729" i="13" s="1"/>
  <c r="B730" i="13" s="1"/>
  <c r="B731" i="13" s="1"/>
  <c r="B732" i="13" s="1"/>
  <c r="B733" i="13" s="1"/>
  <c r="B734" i="13" s="1"/>
  <c r="B735" i="13" s="1"/>
  <c r="B736" i="13" s="1"/>
  <c r="B737" i="13" s="1"/>
  <c r="B738" i="13" s="1"/>
  <c r="B739" i="13" s="1"/>
  <c r="B740" i="13" s="1"/>
  <c r="B741" i="13" s="1"/>
  <c r="B742" i="13" s="1"/>
  <c r="B743" i="13" s="1"/>
  <c r="B744" i="13" s="1"/>
  <c r="B745" i="13" s="1"/>
  <c r="B746" i="13" s="1"/>
  <c r="B747" i="13" s="1"/>
  <c r="B748" i="13" s="1"/>
  <c r="B749" i="13" s="1"/>
  <c r="B750" i="13" s="1"/>
  <c r="B751" i="13" s="1"/>
  <c r="B752" i="13" s="1"/>
  <c r="B753" i="13" s="1"/>
  <c r="B754" i="13" s="1"/>
  <c r="B755" i="13" s="1"/>
  <c r="B756" i="13" s="1"/>
  <c r="B757" i="13" s="1"/>
  <c r="B758" i="13" s="1"/>
  <c r="B759" i="13" s="1"/>
  <c r="B760" i="13" s="1"/>
  <c r="B761" i="13" s="1"/>
  <c r="B762" i="13" s="1"/>
  <c r="B763" i="13" s="1"/>
  <c r="B764" i="13" s="1"/>
  <c r="B765" i="13" s="1"/>
  <c r="B766" i="13" s="1"/>
  <c r="B767" i="13" s="1"/>
  <c r="B768" i="13" s="1"/>
  <c r="B769" i="13" s="1"/>
  <c r="B770" i="13" s="1"/>
  <c r="B771" i="13" s="1"/>
  <c r="B772" i="13" s="1"/>
  <c r="B773" i="13" s="1"/>
  <c r="B774" i="13" s="1"/>
  <c r="B775" i="13" s="1"/>
  <c r="B776" i="13" s="1"/>
  <c r="B777" i="13" s="1"/>
  <c r="B778" i="13" s="1"/>
  <c r="B779" i="13" s="1"/>
  <c r="B780" i="13" s="1"/>
  <c r="B781" i="13" s="1"/>
  <c r="B782" i="13" s="1"/>
  <c r="B783" i="13" s="1"/>
  <c r="B784" i="13" s="1"/>
  <c r="B785" i="13" s="1"/>
  <c r="B786" i="13" s="1"/>
  <c r="B787" i="13" s="1"/>
  <c r="B788" i="13" s="1"/>
  <c r="B789" i="13" s="1"/>
  <c r="B790" i="13" s="1"/>
  <c r="B791" i="13" s="1"/>
  <c r="B792" i="13" s="1"/>
  <c r="B793" i="13" s="1"/>
  <c r="B794" i="13" s="1"/>
  <c r="B795" i="13" s="1"/>
  <c r="B796" i="13" s="1"/>
  <c r="B797" i="13" s="1"/>
  <c r="B798" i="13" s="1"/>
  <c r="B799" i="13" s="1"/>
  <c r="B800" i="13" s="1"/>
  <c r="B801" i="13" s="1"/>
  <c r="B802" i="13" s="1"/>
  <c r="B803" i="13" s="1"/>
  <c r="B804" i="13" s="1"/>
  <c r="B805" i="13" s="1"/>
  <c r="B806" i="13" s="1"/>
  <c r="B807" i="13" s="1"/>
  <c r="B808" i="13" s="1"/>
  <c r="B809" i="13" s="1"/>
  <c r="B810" i="13" s="1"/>
  <c r="B811" i="13" s="1"/>
  <c r="B812" i="13" s="1"/>
  <c r="B813" i="13" s="1"/>
  <c r="B814" i="13" s="1"/>
  <c r="B815" i="13" s="1"/>
  <c r="B816" i="13" s="1"/>
  <c r="B817" i="13" s="1"/>
  <c r="B818" i="13" s="1"/>
  <c r="B819" i="13" s="1"/>
  <c r="B820" i="13" s="1"/>
  <c r="B821" i="13" s="1"/>
  <c r="B822" i="13" s="1"/>
  <c r="B823" i="13" s="1"/>
  <c r="B824" i="13" s="1"/>
  <c r="B825" i="13" s="1"/>
  <c r="B826" i="13" s="1"/>
  <c r="B827" i="13" s="1"/>
  <c r="B828" i="13" s="1"/>
  <c r="B829" i="13" s="1"/>
  <c r="B830" i="13" s="1"/>
  <c r="B831" i="13" s="1"/>
  <c r="B832" i="13" s="1"/>
  <c r="B833" i="13" s="1"/>
  <c r="B834" i="13" s="1"/>
  <c r="B835" i="13" s="1"/>
  <c r="B836" i="13" s="1"/>
  <c r="B837" i="13" s="1"/>
  <c r="B838" i="13" s="1"/>
  <c r="B839" i="13" s="1"/>
  <c r="B840" i="13" s="1"/>
  <c r="B841" i="13" s="1"/>
  <c r="B842" i="13" s="1"/>
  <c r="B843" i="13" s="1"/>
  <c r="B844" i="13" s="1"/>
  <c r="B845" i="13" s="1"/>
  <c r="B846" i="13" s="1"/>
  <c r="B847" i="13" s="1"/>
  <c r="B848" i="13" s="1"/>
  <c r="B849" i="13" s="1"/>
  <c r="B850" i="13" s="1"/>
  <c r="B851" i="13" s="1"/>
  <c r="B852" i="13" s="1"/>
  <c r="B853" i="13" s="1"/>
  <c r="B854" i="13" s="1"/>
  <c r="B855" i="13" s="1"/>
  <c r="B856" i="13" s="1"/>
  <c r="B857" i="13" s="1"/>
  <c r="B858" i="13" s="1"/>
  <c r="B859" i="13" s="1"/>
  <c r="B860" i="13" s="1"/>
  <c r="B861" i="13" s="1"/>
  <c r="B862" i="13" s="1"/>
  <c r="B863" i="13" s="1"/>
  <c r="B864" i="13" s="1"/>
  <c r="B865" i="13" s="1"/>
  <c r="B866" i="13" s="1"/>
  <c r="B867" i="13" s="1"/>
  <c r="B868" i="13" s="1"/>
  <c r="B869" i="13" s="1"/>
  <c r="B870" i="13" s="1"/>
  <c r="B871" i="13" s="1"/>
  <c r="B872" i="13" s="1"/>
  <c r="B873" i="13" s="1"/>
  <c r="B874" i="13" s="1"/>
  <c r="B875" i="13" s="1"/>
  <c r="B876" i="13" s="1"/>
  <c r="B877" i="13" s="1"/>
  <c r="B878" i="13" s="1"/>
  <c r="B879" i="13" s="1"/>
  <c r="B880" i="13" s="1"/>
  <c r="B881" i="13" s="1"/>
  <c r="B882" i="13" s="1"/>
  <c r="B883" i="13" s="1"/>
  <c r="B884" i="13" s="1"/>
  <c r="B885" i="13" s="1"/>
  <c r="B886" i="13" s="1"/>
  <c r="B887" i="13" s="1"/>
  <c r="B888" i="13" s="1"/>
  <c r="B889" i="13" s="1"/>
  <c r="B890" i="13" s="1"/>
  <c r="B891" i="13" s="1"/>
  <c r="B892" i="13" s="1"/>
  <c r="B893" i="13" s="1"/>
  <c r="B894" i="13" s="1"/>
  <c r="B895" i="13" s="1"/>
  <c r="B896" i="13" s="1"/>
  <c r="B897" i="13" s="1"/>
  <c r="B898" i="13" s="1"/>
  <c r="B899" i="13" s="1"/>
  <c r="B900" i="13" s="1"/>
  <c r="B901" i="13" s="1"/>
  <c r="B902" i="13" s="1"/>
  <c r="B903" i="13" s="1"/>
  <c r="B904" i="13" s="1"/>
  <c r="B905" i="13" s="1"/>
  <c r="B906" i="13" s="1"/>
  <c r="B907" i="13" s="1"/>
  <c r="B908" i="13" s="1"/>
  <c r="B909" i="13" s="1"/>
  <c r="B910" i="13" s="1"/>
  <c r="B911" i="13" s="1"/>
  <c r="D14" i="13"/>
  <c r="C62" i="10"/>
  <c r="C13" i="10"/>
  <c r="C55" i="10" s="1"/>
  <c r="D55" i="10" s="1"/>
  <c r="F24" i="13" l="1"/>
  <c r="D9" i="13"/>
  <c r="D10" i="13" s="1"/>
  <c r="D11" i="13" s="1"/>
  <c r="E55" i="10"/>
  <c r="F55" i="10"/>
  <c r="A24" i="13" l="1"/>
  <c r="D15" i="13" l="1"/>
  <c r="D16" i="13"/>
  <c r="D17" i="13" s="1"/>
  <c r="D18" i="13" s="1"/>
  <c r="D19" i="13" s="1"/>
  <c r="D23" i="13" l="1"/>
  <c r="F23" i="13" s="1"/>
  <c r="G24" i="13"/>
  <c r="C18" i="10"/>
  <c r="C10" i="10"/>
  <c r="C9" i="10"/>
  <c r="C8" i="10"/>
  <c r="C11" i="10" l="1"/>
  <c r="C14" i="10" s="1"/>
  <c r="C19" i="10" s="1"/>
  <c r="D25" i="13"/>
  <c r="E23" i="13"/>
  <c r="G23" i="13" s="1"/>
  <c r="A23" i="13"/>
  <c r="D26" i="13"/>
  <c r="A26" i="13" s="1"/>
  <c r="F25" i="13"/>
  <c r="E25" i="13" l="1"/>
  <c r="A25" i="13"/>
  <c r="D27" i="13"/>
  <c r="A27" i="13" s="1"/>
  <c r="E26" i="13"/>
  <c r="G26" i="13" s="1"/>
  <c r="E27" i="13"/>
  <c r="F26" i="13"/>
  <c r="G25" i="13"/>
  <c r="C20" i="10"/>
  <c r="D28" i="13" l="1"/>
  <c r="A28" i="13" s="1"/>
  <c r="G27" i="13"/>
  <c r="F27" i="13"/>
  <c r="C21" i="10"/>
  <c r="C22" i="10" s="1"/>
  <c r="C25" i="10" s="1"/>
  <c r="E28" i="13" l="1"/>
  <c r="D29" i="13"/>
  <c r="A29" i="13" s="1"/>
  <c r="G28" i="13"/>
  <c r="F28" i="13"/>
  <c r="C26" i="10"/>
  <c r="B31" i="10" s="1"/>
  <c r="C24" i="10"/>
  <c r="B29" i="10" s="1"/>
  <c r="E29" i="13" l="1"/>
  <c r="D30" i="13"/>
  <c r="A30" i="13" s="1"/>
  <c r="F29" i="13"/>
  <c r="G29" i="13"/>
  <c r="C61" i="10"/>
  <c r="C54" i="10"/>
  <c r="B30" i="10"/>
  <c r="E30" i="13" l="1"/>
  <c r="D31" i="13"/>
  <c r="A31" i="13" s="1"/>
  <c r="G30" i="13"/>
  <c r="F30" i="13"/>
  <c r="E31" i="13"/>
  <c r="C56" i="10"/>
  <c r="C57" i="10" s="1"/>
  <c r="D54" i="10"/>
  <c r="E54" i="10" s="1"/>
  <c r="F54" i="10"/>
  <c r="D32" i="13" l="1"/>
  <c r="A32" i="13" s="1"/>
  <c r="F31" i="13"/>
  <c r="E32" i="13"/>
  <c r="G31" i="13"/>
  <c r="D56" i="10"/>
  <c r="C58" i="10"/>
  <c r="D58" i="10" s="1"/>
  <c r="D57" i="10"/>
  <c r="E56" i="10"/>
  <c r="F56" i="10"/>
  <c r="D33" i="13" l="1"/>
  <c r="A33" i="13" s="1"/>
  <c r="G32" i="13"/>
  <c r="F32" i="13"/>
  <c r="E33" i="13"/>
  <c r="E57" i="10"/>
  <c r="F57" i="10"/>
  <c r="E58" i="10"/>
  <c r="F58" i="10"/>
  <c r="D34" i="13" l="1"/>
  <c r="A34" i="13" s="1"/>
  <c r="G33" i="13"/>
  <c r="F33" i="13"/>
  <c r="E34" i="13"/>
  <c r="D35" i="13" l="1"/>
  <c r="A35" i="13" s="1"/>
  <c r="G34" i="13"/>
  <c r="E35" i="13"/>
  <c r="F34" i="13"/>
  <c r="D36" i="13" l="1"/>
  <c r="A36" i="13" s="1"/>
  <c r="E36" i="13"/>
  <c r="F35" i="13"/>
  <c r="G35" i="13"/>
  <c r="D37" i="13" l="1"/>
  <c r="A37" i="13" s="1"/>
  <c r="G36" i="13"/>
  <c r="F36" i="13"/>
  <c r="E37" i="13"/>
  <c r="D38" i="13" l="1"/>
  <c r="A38" i="13" s="1"/>
  <c r="G37" i="13"/>
  <c r="F37" i="13"/>
  <c r="E38" i="13"/>
  <c r="D39" i="13" l="1"/>
  <c r="A39" i="13" s="1"/>
  <c r="E39" i="13"/>
  <c r="G38" i="13"/>
  <c r="F38" i="13"/>
  <c r="D40" i="13" l="1"/>
  <c r="A40" i="13" s="1"/>
  <c r="E40" i="13"/>
  <c r="G39" i="13"/>
  <c r="F39" i="13"/>
  <c r="D41" i="13" l="1"/>
  <c r="A41" i="13" s="1"/>
  <c r="E41" i="13"/>
  <c r="G40" i="13"/>
  <c r="F40" i="13"/>
  <c r="D42" i="13" l="1"/>
  <c r="A42" i="13" s="1"/>
  <c r="G41" i="13"/>
  <c r="E42" i="13"/>
  <c r="F41" i="13"/>
  <c r="D43" i="13" l="1"/>
  <c r="A43" i="13" s="1"/>
  <c r="E43" i="13"/>
  <c r="G42" i="13"/>
  <c r="F42" i="13"/>
  <c r="D44" i="13" l="1"/>
  <c r="A44" i="13" s="1"/>
  <c r="G43" i="13"/>
  <c r="E44" i="13"/>
  <c r="F43" i="13"/>
  <c r="D45" i="13" l="1"/>
  <c r="A45" i="13" s="1"/>
  <c r="E45" i="13"/>
  <c r="G44" i="13"/>
  <c r="F44" i="13"/>
  <c r="D46" i="13" l="1"/>
  <c r="A46" i="13" s="1"/>
  <c r="E46" i="13"/>
  <c r="G45" i="13"/>
  <c r="F45" i="13"/>
  <c r="D47" i="13" l="1"/>
  <c r="A47" i="13" s="1"/>
  <c r="G46" i="13"/>
  <c r="F46" i="13"/>
  <c r="E47" i="13"/>
  <c r="D48" i="13" l="1"/>
  <c r="A48" i="13" s="1"/>
  <c r="G47" i="13"/>
  <c r="E48" i="13"/>
  <c r="F47" i="13"/>
  <c r="D49" i="13" l="1"/>
  <c r="A49" i="13" s="1"/>
  <c r="F48" i="13"/>
  <c r="E49" i="13"/>
  <c r="G48" i="13"/>
  <c r="D50" i="13" l="1"/>
  <c r="A50" i="13" s="1"/>
  <c r="F49" i="13"/>
  <c r="E50" i="13"/>
  <c r="G49" i="13"/>
  <c r="D51" i="13" l="1"/>
  <c r="A51" i="13" s="1"/>
  <c r="G50" i="13"/>
  <c r="E51" i="13"/>
  <c r="F50" i="13"/>
  <c r="D52" i="13" l="1"/>
  <c r="A52" i="13" s="1"/>
  <c r="G51" i="13"/>
  <c r="F51" i="13"/>
  <c r="E52" i="13"/>
  <c r="D53" i="13" l="1"/>
  <c r="A53" i="13" s="1"/>
  <c r="F52" i="13"/>
  <c r="G52" i="13"/>
  <c r="E53" i="13"/>
  <c r="D54" i="13" l="1"/>
  <c r="A54" i="13" s="1"/>
  <c r="E54" i="13"/>
  <c r="G53" i="13"/>
  <c r="F53" i="13"/>
  <c r="D55" i="13" l="1"/>
  <c r="A55" i="13" s="1"/>
  <c r="G54" i="13"/>
  <c r="E55" i="13"/>
  <c r="F54" i="13"/>
  <c r="D56" i="13" l="1"/>
  <c r="A56" i="13" s="1"/>
  <c r="G55" i="13"/>
  <c r="F55" i="13"/>
  <c r="E56" i="13" l="1"/>
  <c r="D57" i="13"/>
  <c r="A57" i="13" s="1"/>
  <c r="G56" i="13"/>
  <c r="F56" i="13"/>
  <c r="E57" i="13"/>
  <c r="D58" i="13" l="1"/>
  <c r="A58" i="13" s="1"/>
  <c r="G57" i="13"/>
  <c r="F57" i="13"/>
  <c r="E58" i="13"/>
  <c r="D59" i="13" l="1"/>
  <c r="A59" i="13" s="1"/>
  <c r="G58" i="13"/>
  <c r="F58" i="13"/>
  <c r="E59" i="13"/>
  <c r="D60" i="13" l="1"/>
  <c r="A60" i="13" s="1"/>
  <c r="E60" i="13"/>
  <c r="G59" i="13"/>
  <c r="F59" i="13"/>
  <c r="D61" i="13" l="1"/>
  <c r="A61" i="13" s="1"/>
  <c r="G60" i="13"/>
  <c r="F60" i="13"/>
  <c r="E61" i="13"/>
  <c r="D62" i="13" l="1"/>
  <c r="A62" i="13" s="1"/>
  <c r="E62" i="13"/>
  <c r="F61" i="13"/>
  <c r="G61" i="13"/>
  <c r="D63" i="13" l="1"/>
  <c r="A63" i="13" s="1"/>
  <c r="F62" i="13"/>
  <c r="E63" i="13"/>
  <c r="G62" i="13"/>
  <c r="D64" i="13" l="1"/>
  <c r="A64" i="13" s="1"/>
  <c r="F63" i="13"/>
  <c r="E64" i="13"/>
  <c r="G63" i="13"/>
  <c r="D65" i="13" l="1"/>
  <c r="A65" i="13" s="1"/>
  <c r="E65" i="13"/>
  <c r="F64" i="13"/>
  <c r="G64" i="13"/>
  <c r="D66" i="13" l="1"/>
  <c r="A66" i="13" s="1"/>
  <c r="F65" i="13"/>
  <c r="E66" i="13"/>
  <c r="G65" i="13"/>
  <c r="D67" i="13" l="1"/>
  <c r="A67" i="13" s="1"/>
  <c r="F66" i="13"/>
  <c r="G66" i="13"/>
  <c r="E67" i="13"/>
  <c r="D68" i="13" l="1"/>
  <c r="A68" i="13" s="1"/>
  <c r="F67" i="13"/>
  <c r="E68" i="13"/>
  <c r="G67" i="13"/>
  <c r="D69" i="13" l="1"/>
  <c r="A69" i="13" s="1"/>
  <c r="F68" i="13"/>
  <c r="G68" i="13"/>
  <c r="E69" i="13"/>
  <c r="D70" i="13" l="1"/>
  <c r="A70" i="13" s="1"/>
  <c r="G69" i="13"/>
  <c r="E70" i="13"/>
  <c r="F69" i="13"/>
  <c r="D71" i="13" l="1"/>
  <c r="A71" i="13" s="1"/>
  <c r="G70" i="13"/>
  <c r="F70" i="13"/>
  <c r="E71" i="13" l="1"/>
  <c r="D72" i="13"/>
  <c r="A72" i="13" s="1"/>
  <c r="G71" i="13"/>
  <c r="F71" i="13"/>
  <c r="E72" i="13" l="1"/>
  <c r="G72" i="13" s="1"/>
  <c r="D73" i="13"/>
  <c r="A73" i="13" s="1"/>
  <c r="F72" i="13"/>
  <c r="E73" i="13" l="1"/>
  <c r="D74" i="13"/>
  <c r="A74" i="13" s="1"/>
  <c r="G73" i="13"/>
  <c r="F73" i="13"/>
  <c r="E74" i="13"/>
  <c r="D75" i="13" l="1"/>
  <c r="A75" i="13" s="1"/>
  <c r="F74" i="13"/>
  <c r="G74" i="13"/>
  <c r="D76" i="13" l="1"/>
  <c r="A76" i="13" s="1"/>
  <c r="E75" i="13"/>
  <c r="G75" i="13" s="1"/>
  <c r="F75" i="13"/>
  <c r="D77" i="13" l="1"/>
  <c r="A77" i="13" s="1"/>
  <c r="E76" i="13"/>
  <c r="G76" i="13" s="1"/>
  <c r="F76" i="13"/>
  <c r="E77" i="13"/>
  <c r="D78" i="13" l="1"/>
  <c r="A78" i="13" s="1"/>
  <c r="G77" i="13"/>
  <c r="E78" i="13"/>
  <c r="F77" i="13"/>
  <c r="D79" i="13" l="1"/>
  <c r="A79" i="13" s="1"/>
  <c r="F78" i="13"/>
  <c r="E79" i="13"/>
  <c r="G78" i="13"/>
  <c r="D80" i="13" l="1"/>
  <c r="A80" i="13" s="1"/>
  <c r="F79" i="13"/>
  <c r="E80" i="13"/>
  <c r="G79" i="13"/>
  <c r="D81" i="13" l="1"/>
  <c r="A81" i="13" s="1"/>
  <c r="E81" i="13"/>
  <c r="G80" i="13"/>
  <c r="F80" i="13"/>
  <c r="D82" i="13" l="1"/>
  <c r="A82" i="13" s="1"/>
  <c r="G81" i="13"/>
  <c r="F81" i="13"/>
  <c r="E82" i="13"/>
  <c r="D83" i="13" l="1"/>
  <c r="A83" i="13" s="1"/>
  <c r="F82" i="13"/>
  <c r="E83" i="13"/>
  <c r="G82" i="13"/>
  <c r="D84" i="13" l="1"/>
  <c r="A84" i="13" s="1"/>
  <c r="E84" i="13"/>
  <c r="G83" i="13"/>
  <c r="F83" i="13"/>
  <c r="D85" i="13" l="1"/>
  <c r="A85" i="13" s="1"/>
  <c r="F84" i="13"/>
  <c r="G84" i="13"/>
  <c r="E85" i="13"/>
  <c r="D86" i="13" l="1"/>
  <c r="A86" i="13" s="1"/>
  <c r="E86" i="13"/>
  <c r="F85" i="13"/>
  <c r="G85" i="13"/>
  <c r="D87" i="13" l="1"/>
  <c r="A87" i="13" s="1"/>
  <c r="F86" i="13"/>
  <c r="G86" i="13"/>
  <c r="E87" i="13"/>
  <c r="D88" i="13" l="1"/>
  <c r="A88" i="13" s="1"/>
  <c r="G87" i="13"/>
  <c r="F87" i="13"/>
  <c r="E88" i="13" l="1"/>
  <c r="D89" i="13"/>
  <c r="A89" i="13" s="1"/>
  <c r="G88" i="13"/>
  <c r="E89" i="13"/>
  <c r="F88" i="13"/>
  <c r="D90" i="13" l="1"/>
  <c r="A90" i="13" s="1"/>
  <c r="E90" i="13"/>
  <c r="G89" i="13"/>
  <c r="F89" i="13"/>
  <c r="D91" i="13" l="1"/>
  <c r="A91" i="13" s="1"/>
  <c r="E91" i="13"/>
  <c r="G90" i="13"/>
  <c r="F90" i="13"/>
  <c r="D92" i="13" l="1"/>
  <c r="A92" i="13" s="1"/>
  <c r="G91" i="13"/>
  <c r="F91" i="13"/>
  <c r="E92" i="13"/>
  <c r="D93" i="13" l="1"/>
  <c r="A93" i="13" s="1"/>
  <c r="F92" i="13"/>
  <c r="E93" i="13"/>
  <c r="G92" i="13"/>
  <c r="D94" i="13" l="1"/>
  <c r="A94" i="13" s="1"/>
  <c r="G93" i="13"/>
  <c r="F93" i="13"/>
  <c r="E94" i="13"/>
  <c r="D95" i="13" l="1"/>
  <c r="A95" i="13" s="1"/>
  <c r="F94" i="13"/>
  <c r="E95" i="13"/>
  <c r="G94" i="13"/>
  <c r="D96" i="13" l="1"/>
  <c r="A96" i="13" s="1"/>
  <c r="G95" i="13"/>
  <c r="F95" i="13"/>
  <c r="E96" i="13"/>
  <c r="D97" i="13" l="1"/>
  <c r="A97" i="13" s="1"/>
  <c r="G96" i="13"/>
  <c r="F96" i="13"/>
  <c r="E97" i="13"/>
  <c r="D98" i="13" l="1"/>
  <c r="A98" i="13" s="1"/>
  <c r="E98" i="13"/>
  <c r="F97" i="13"/>
  <c r="G97" i="13"/>
  <c r="D99" i="13" l="1"/>
  <c r="A99" i="13" s="1"/>
  <c r="E99" i="13"/>
  <c r="G98" i="13"/>
  <c r="F98" i="13"/>
  <c r="D100" i="13" l="1"/>
  <c r="A100" i="13" s="1"/>
  <c r="F99" i="13"/>
  <c r="G99" i="13"/>
  <c r="E100" i="13" l="1"/>
  <c r="D101" i="13"/>
  <c r="A101" i="13" s="1"/>
  <c r="G100" i="13"/>
  <c r="F100" i="13"/>
  <c r="E101" i="13" l="1"/>
  <c r="D102" i="13"/>
  <c r="A102" i="13" s="1"/>
  <c r="F101" i="13"/>
  <c r="G101" i="13"/>
  <c r="E102" i="13"/>
  <c r="D103" i="13" l="1"/>
  <c r="A103" i="13" s="1"/>
  <c r="E103" i="13"/>
  <c r="G102" i="13"/>
  <c r="F102" i="13"/>
  <c r="D104" i="13" l="1"/>
  <c r="A104" i="13" s="1"/>
  <c r="G103" i="13"/>
  <c r="F103" i="13"/>
  <c r="E104" i="13"/>
  <c r="D105" i="13" l="1"/>
  <c r="A105" i="13" s="1"/>
  <c r="F104" i="13"/>
  <c r="G104" i="13"/>
  <c r="E105" i="13"/>
  <c r="D106" i="13" l="1"/>
  <c r="A106" i="13" s="1"/>
  <c r="G105" i="13"/>
  <c r="F105" i="13"/>
  <c r="E106" i="13"/>
  <c r="D107" i="13" l="1"/>
  <c r="A107" i="13" s="1"/>
  <c r="G106" i="13"/>
  <c r="F106" i="13"/>
  <c r="E107" i="13"/>
  <c r="D108" i="13" l="1"/>
  <c r="A108" i="13" s="1"/>
  <c r="G107" i="13"/>
  <c r="F107" i="13"/>
  <c r="E108" i="13"/>
  <c r="D109" i="13" l="1"/>
  <c r="A109" i="13" s="1"/>
  <c r="F108" i="13"/>
  <c r="E109" i="13"/>
  <c r="G108" i="13"/>
  <c r="D110" i="13" l="1"/>
  <c r="A110" i="13" s="1"/>
  <c r="E110" i="13"/>
  <c r="G109" i="13"/>
  <c r="F109" i="13"/>
  <c r="D111" i="13" l="1"/>
  <c r="A111" i="13" s="1"/>
  <c r="F110" i="13"/>
  <c r="E111" i="13"/>
  <c r="G110" i="13"/>
  <c r="D112" i="13" l="1"/>
  <c r="A112" i="13" s="1"/>
  <c r="G111" i="13"/>
  <c r="F111" i="13"/>
  <c r="E112" i="13"/>
  <c r="D113" i="13" l="1"/>
  <c r="A113" i="13" s="1"/>
  <c r="G112" i="13"/>
  <c r="E113" i="13"/>
  <c r="F112" i="13"/>
  <c r="D114" i="13" l="1"/>
  <c r="A114" i="13" s="1"/>
  <c r="G113" i="13"/>
  <c r="E114" i="13"/>
  <c r="F113" i="13"/>
  <c r="D115" i="13" l="1"/>
  <c r="A115" i="13" s="1"/>
  <c r="E115" i="13"/>
  <c r="G114" i="13"/>
  <c r="F114" i="13"/>
  <c r="D116" i="13" l="1"/>
  <c r="A116" i="13" s="1"/>
  <c r="G115" i="13"/>
  <c r="E116" i="13"/>
  <c r="F115" i="13"/>
  <c r="D117" i="13" l="1"/>
  <c r="A117" i="13" s="1"/>
  <c r="F116" i="13"/>
  <c r="E117" i="13"/>
  <c r="G116" i="13"/>
  <c r="D118" i="13" l="1"/>
  <c r="A118" i="13" s="1"/>
  <c r="G117" i="13"/>
  <c r="F117" i="13"/>
  <c r="E118" i="13" l="1"/>
  <c r="D119" i="13"/>
  <c r="A119" i="13" s="1"/>
  <c r="G118" i="13"/>
  <c r="E119" i="13"/>
  <c r="F118" i="13"/>
  <c r="D120" i="13" l="1"/>
  <c r="A120" i="13" s="1"/>
  <c r="E120" i="13"/>
  <c r="F119" i="13"/>
  <c r="G119" i="13"/>
  <c r="D121" i="13" l="1"/>
  <c r="A121" i="13" s="1"/>
  <c r="G120" i="13"/>
  <c r="E121" i="13"/>
  <c r="F120" i="13"/>
  <c r="D122" i="13" l="1"/>
  <c r="A122" i="13" s="1"/>
  <c r="F121" i="13"/>
  <c r="E122" i="13"/>
  <c r="G121" i="13"/>
  <c r="D123" i="13" l="1"/>
  <c r="A123" i="13" s="1"/>
  <c r="F122" i="13"/>
  <c r="E123" i="13"/>
  <c r="G122" i="13"/>
  <c r="D124" i="13" l="1"/>
  <c r="A124" i="13" s="1"/>
  <c r="F123" i="13"/>
  <c r="E124" i="13"/>
  <c r="G123" i="13"/>
  <c r="D125" i="13" l="1"/>
  <c r="A125" i="13" s="1"/>
  <c r="G124" i="13"/>
  <c r="E125" i="13"/>
  <c r="F124" i="13"/>
  <c r="D126" i="13" l="1"/>
  <c r="A126" i="13" s="1"/>
  <c r="E126" i="13"/>
  <c r="F125" i="13"/>
  <c r="G125" i="13"/>
  <c r="D127" i="13" l="1"/>
  <c r="A127" i="13" s="1"/>
  <c r="G126" i="13"/>
  <c r="F126" i="13"/>
  <c r="E127" i="13"/>
  <c r="D128" i="13" l="1"/>
  <c r="A128" i="13" s="1"/>
  <c r="G127" i="13"/>
  <c r="F127" i="13"/>
  <c r="E128" i="13"/>
  <c r="D129" i="13" l="1"/>
  <c r="A129" i="13" s="1"/>
  <c r="F128" i="13"/>
  <c r="E129" i="13"/>
  <c r="G128" i="13"/>
  <c r="D130" i="13" l="1"/>
  <c r="A130" i="13" s="1"/>
  <c r="G129" i="13"/>
  <c r="E130" i="13"/>
  <c r="F129" i="13"/>
  <c r="D131" i="13" l="1"/>
  <c r="A131" i="13" s="1"/>
  <c r="F130" i="13"/>
  <c r="E131" i="13"/>
  <c r="G130" i="13"/>
  <c r="D132" i="13" l="1"/>
  <c r="A132" i="13" s="1"/>
  <c r="E132" i="13"/>
  <c r="G131" i="13"/>
  <c r="F131" i="13"/>
  <c r="D133" i="13" l="1"/>
  <c r="A133" i="13" s="1"/>
  <c r="F132" i="13"/>
  <c r="G132" i="13"/>
  <c r="E133" i="13"/>
  <c r="D134" i="13" l="1"/>
  <c r="A134" i="13" s="1"/>
  <c r="G133" i="13"/>
  <c r="F133" i="13"/>
  <c r="E134" i="13" l="1"/>
  <c r="D135" i="13"/>
  <c r="A135" i="13" s="1"/>
  <c r="G134" i="13"/>
  <c r="F134" i="13"/>
  <c r="E135" i="13"/>
  <c r="D136" i="13" l="1"/>
  <c r="A136" i="13" s="1"/>
  <c r="F135" i="13"/>
  <c r="G135" i="13"/>
  <c r="E136" i="13"/>
  <c r="D137" i="13" l="1"/>
  <c r="A137" i="13" s="1"/>
  <c r="G136" i="13"/>
  <c r="F136" i="13"/>
  <c r="E137" i="13"/>
  <c r="D138" i="13" l="1"/>
  <c r="A138" i="13" s="1"/>
  <c r="F137" i="13"/>
  <c r="E138" i="13"/>
  <c r="G137" i="13"/>
  <c r="D139" i="13" l="1"/>
  <c r="A139" i="13" s="1"/>
  <c r="F138" i="13"/>
  <c r="E139" i="13"/>
  <c r="G138" i="13"/>
  <c r="D140" i="13" l="1"/>
  <c r="A140" i="13" s="1"/>
  <c r="F139" i="13"/>
  <c r="E140" i="13"/>
  <c r="G139" i="13"/>
  <c r="D141" i="13" l="1"/>
  <c r="A141" i="13" s="1"/>
  <c r="E141" i="13"/>
  <c r="G140" i="13"/>
  <c r="F140" i="13"/>
  <c r="D142" i="13" l="1"/>
  <c r="A142" i="13" s="1"/>
  <c r="G141" i="13"/>
  <c r="F141" i="13"/>
  <c r="E142" i="13"/>
  <c r="D143" i="13" l="1"/>
  <c r="A143" i="13" s="1"/>
  <c r="F142" i="13"/>
  <c r="G142" i="13"/>
  <c r="E143" i="13"/>
  <c r="D144" i="13" l="1"/>
  <c r="A144" i="13" s="1"/>
  <c r="E144" i="13"/>
  <c r="F143" i="13"/>
  <c r="G143" i="13"/>
  <c r="D145" i="13" l="1"/>
  <c r="A145" i="13" s="1"/>
  <c r="E145" i="13"/>
  <c r="G144" i="13"/>
  <c r="F144" i="13"/>
  <c r="D146" i="13" l="1"/>
  <c r="A146" i="13" s="1"/>
  <c r="G145" i="13"/>
  <c r="E146" i="13"/>
  <c r="F145" i="13"/>
  <c r="D147" i="13" l="1"/>
  <c r="A147" i="13" s="1"/>
  <c r="G146" i="13"/>
  <c r="F146" i="13"/>
  <c r="E147" i="13"/>
  <c r="D148" i="13" l="1"/>
  <c r="A148" i="13" s="1"/>
  <c r="F147" i="13"/>
  <c r="E148" i="13"/>
  <c r="G147" i="13"/>
  <c r="D149" i="13" l="1"/>
  <c r="A149" i="13" s="1"/>
  <c r="F148" i="13"/>
  <c r="G148" i="13"/>
  <c r="E149" i="13"/>
  <c r="D150" i="13" l="1"/>
  <c r="A150" i="13" s="1"/>
  <c r="G149" i="13"/>
  <c r="F149" i="13"/>
  <c r="E150" i="13"/>
  <c r="D151" i="13" l="1"/>
  <c r="A151" i="13" s="1"/>
  <c r="F150" i="13"/>
  <c r="E151" i="13"/>
  <c r="G150" i="13"/>
  <c r="D152" i="13" l="1"/>
  <c r="A152" i="13" s="1"/>
  <c r="G151" i="13"/>
  <c r="F151" i="13"/>
  <c r="E152" i="13"/>
  <c r="D153" i="13" l="1"/>
  <c r="A153" i="13" s="1"/>
  <c r="G152" i="13"/>
  <c r="F152" i="13"/>
  <c r="E153" i="13"/>
  <c r="D154" i="13" l="1"/>
  <c r="A154" i="13" s="1"/>
  <c r="G153" i="13"/>
  <c r="F153" i="13"/>
  <c r="E154" i="13"/>
  <c r="D155" i="13" l="1"/>
  <c r="A155" i="13" s="1"/>
  <c r="E155" i="13"/>
  <c r="F154" i="13"/>
  <c r="G154" i="13"/>
  <c r="D156" i="13" l="1"/>
  <c r="A156" i="13" s="1"/>
  <c r="E156" i="13"/>
  <c r="G155" i="13"/>
  <c r="F155" i="13"/>
  <c r="D157" i="13" l="1"/>
  <c r="A157" i="13" s="1"/>
  <c r="E157" i="13"/>
  <c r="F156" i="13"/>
  <c r="G156" i="13"/>
  <c r="D158" i="13" l="1"/>
  <c r="A158" i="13" s="1"/>
  <c r="G157" i="13"/>
  <c r="F157" i="13"/>
  <c r="E158" i="13"/>
  <c r="D159" i="13" l="1"/>
  <c r="A159" i="13" s="1"/>
  <c r="G158" i="13"/>
  <c r="F158" i="13"/>
  <c r="E159" i="13" l="1"/>
  <c r="D160" i="13"/>
  <c r="A160" i="13" s="1"/>
  <c r="F159" i="13"/>
  <c r="G159" i="13"/>
  <c r="E160" i="13" l="1"/>
  <c r="D161" i="13"/>
  <c r="A161" i="13" s="1"/>
  <c r="G160" i="13"/>
  <c r="F160" i="13"/>
  <c r="E161" i="13" l="1"/>
  <c r="D162" i="13"/>
  <c r="A162" i="13" s="1"/>
  <c r="G161" i="13"/>
  <c r="F161" i="13"/>
  <c r="E162" i="13"/>
  <c r="D163" i="13" l="1"/>
  <c r="A163" i="13" s="1"/>
  <c r="F162" i="13"/>
  <c r="G162" i="13"/>
  <c r="E163" i="13"/>
  <c r="D164" i="13" l="1"/>
  <c r="A164" i="13" s="1"/>
  <c r="G163" i="13"/>
  <c r="F163" i="13"/>
  <c r="E164" i="13"/>
  <c r="D165" i="13" l="1"/>
  <c r="A165" i="13" s="1"/>
  <c r="F164" i="13"/>
  <c r="E165" i="13"/>
  <c r="G164" i="13"/>
  <c r="D166" i="13" l="1"/>
  <c r="A166" i="13" s="1"/>
  <c r="F165" i="13"/>
  <c r="E166" i="13"/>
  <c r="G165" i="13"/>
  <c r="D167" i="13" l="1"/>
  <c r="A167" i="13" s="1"/>
  <c r="G166" i="13"/>
  <c r="E167" i="13"/>
  <c r="F166" i="13"/>
  <c r="D168" i="13" l="1"/>
  <c r="A168" i="13" s="1"/>
  <c r="E168" i="13"/>
  <c r="G167" i="13"/>
  <c r="F167" i="13"/>
  <c r="D169" i="13" l="1"/>
  <c r="A169" i="13" s="1"/>
  <c r="G168" i="13"/>
  <c r="F168" i="13"/>
  <c r="E169" i="13"/>
  <c r="D170" i="13" l="1"/>
  <c r="A170" i="13" s="1"/>
  <c r="G169" i="13"/>
  <c r="F169" i="13"/>
  <c r="E170" i="13"/>
  <c r="D171" i="13" l="1"/>
  <c r="A171" i="13" s="1"/>
  <c r="F170" i="13"/>
  <c r="E171" i="13"/>
  <c r="G170" i="13"/>
  <c r="D172" i="13" l="1"/>
  <c r="A172" i="13" s="1"/>
  <c r="G171" i="13"/>
  <c r="F171" i="13"/>
  <c r="E172" i="13"/>
  <c r="D173" i="13" l="1"/>
  <c r="A173" i="13" s="1"/>
  <c r="E173" i="13"/>
  <c r="G172" i="13"/>
  <c r="F172" i="13"/>
  <c r="D174" i="13" l="1"/>
  <c r="A174" i="13" s="1"/>
  <c r="E174" i="13"/>
  <c r="G173" i="13"/>
  <c r="F173" i="13"/>
  <c r="D175" i="13" l="1"/>
  <c r="A175" i="13" s="1"/>
  <c r="E175" i="13"/>
  <c r="F174" i="13"/>
  <c r="G174" i="13"/>
  <c r="D176" i="13" l="1"/>
  <c r="A176" i="13" s="1"/>
  <c r="E176" i="13"/>
  <c r="G175" i="13"/>
  <c r="F175" i="13"/>
  <c r="D177" i="13" l="1"/>
  <c r="A177" i="13" s="1"/>
  <c r="G176" i="13"/>
  <c r="E177" i="13"/>
  <c r="F176" i="13"/>
  <c r="D178" i="13" l="1"/>
  <c r="A178" i="13" s="1"/>
  <c r="F177" i="13"/>
  <c r="E178" i="13"/>
  <c r="G177" i="13"/>
  <c r="D179" i="13" l="1"/>
  <c r="A179" i="13" s="1"/>
  <c r="E179" i="13"/>
  <c r="G178" i="13"/>
  <c r="F178" i="13"/>
  <c r="D180" i="13" l="1"/>
  <c r="A180" i="13" s="1"/>
  <c r="F179" i="13"/>
  <c r="G179" i="13"/>
  <c r="E180" i="13"/>
  <c r="D181" i="13" l="1"/>
  <c r="A181" i="13" s="1"/>
  <c r="F180" i="13"/>
  <c r="E181" i="13"/>
  <c r="G180" i="13"/>
  <c r="D182" i="13" l="1"/>
  <c r="A182" i="13" s="1"/>
  <c r="F181" i="13"/>
  <c r="E182" i="13"/>
  <c r="G181" i="13"/>
  <c r="D183" i="13" l="1"/>
  <c r="A183" i="13" s="1"/>
  <c r="G182" i="13"/>
  <c r="E183" i="13"/>
  <c r="F182" i="13"/>
  <c r="D184" i="13" l="1"/>
  <c r="A184" i="13" s="1"/>
  <c r="F183" i="13"/>
  <c r="E184" i="13"/>
  <c r="G183" i="13"/>
  <c r="D185" i="13" l="1"/>
  <c r="A185" i="13" s="1"/>
  <c r="F184" i="13"/>
  <c r="G184" i="13"/>
  <c r="E185" i="13"/>
  <c r="D186" i="13" l="1"/>
  <c r="A186" i="13" s="1"/>
  <c r="F185" i="13"/>
  <c r="E186" i="13"/>
  <c r="G185" i="13"/>
  <c r="D187" i="13" l="1"/>
  <c r="A187" i="13" s="1"/>
  <c r="G186" i="13"/>
  <c r="F186" i="13"/>
  <c r="E187" i="13"/>
  <c r="D188" i="13" l="1"/>
  <c r="A188" i="13" s="1"/>
  <c r="E188" i="13"/>
  <c r="G187" i="13"/>
  <c r="F187" i="13"/>
  <c r="D189" i="13" l="1"/>
  <c r="A189" i="13" s="1"/>
  <c r="F188" i="13"/>
  <c r="E189" i="13"/>
  <c r="G188" i="13"/>
  <c r="D190" i="13" l="1"/>
  <c r="A190" i="13" s="1"/>
  <c r="E190" i="13"/>
  <c r="G189" i="13"/>
  <c r="F189" i="13"/>
  <c r="D191" i="13" l="1"/>
  <c r="A191" i="13" s="1"/>
  <c r="G190" i="13"/>
  <c r="E191" i="13"/>
  <c r="F190" i="13"/>
  <c r="D192" i="13" l="1"/>
  <c r="A192" i="13" s="1"/>
  <c r="E192" i="13"/>
  <c r="G191" i="13"/>
  <c r="F191" i="13"/>
  <c r="D193" i="13" l="1"/>
  <c r="A193" i="13" s="1"/>
  <c r="E193" i="13"/>
  <c r="G192" i="13"/>
  <c r="F192" i="13"/>
  <c r="D194" i="13" l="1"/>
  <c r="A194" i="13" s="1"/>
  <c r="G193" i="13"/>
  <c r="E194" i="13"/>
  <c r="F193" i="13"/>
  <c r="D195" i="13" l="1"/>
  <c r="A195" i="13" s="1"/>
  <c r="G194" i="13"/>
  <c r="F194" i="13"/>
  <c r="E195" i="13"/>
  <c r="D196" i="13" l="1"/>
  <c r="A196" i="13" s="1"/>
  <c r="E196" i="13"/>
  <c r="G195" i="13"/>
  <c r="F195" i="13"/>
  <c r="D197" i="13" l="1"/>
  <c r="A197" i="13" s="1"/>
  <c r="E197" i="13"/>
  <c r="F196" i="13"/>
  <c r="G196" i="13"/>
  <c r="D198" i="13" l="1"/>
  <c r="A198" i="13" s="1"/>
  <c r="G197" i="13"/>
  <c r="F197" i="13"/>
  <c r="E198" i="13"/>
  <c r="D199" i="13" l="1"/>
  <c r="A199" i="13" s="1"/>
  <c r="E199" i="13"/>
  <c r="G198" i="13"/>
  <c r="F198" i="13"/>
  <c r="D200" i="13" l="1"/>
  <c r="A200" i="13" s="1"/>
  <c r="G199" i="13"/>
  <c r="F199" i="13"/>
  <c r="E200" i="13"/>
  <c r="D201" i="13" l="1"/>
  <c r="A201" i="13" s="1"/>
  <c r="F200" i="13"/>
  <c r="G200" i="13"/>
  <c r="E201" i="13"/>
  <c r="D202" i="13" l="1"/>
  <c r="A202" i="13" s="1"/>
  <c r="E202" i="13"/>
  <c r="G201" i="13"/>
  <c r="F201" i="13"/>
  <c r="D203" i="13" l="1"/>
  <c r="A203" i="13" s="1"/>
  <c r="F202" i="13"/>
  <c r="G202" i="13"/>
  <c r="E203" i="13"/>
  <c r="D204" i="13" l="1"/>
  <c r="A204" i="13" s="1"/>
  <c r="F203" i="13"/>
  <c r="E204" i="13"/>
  <c r="G203" i="13"/>
  <c r="D205" i="13" l="1"/>
  <c r="A205" i="13" s="1"/>
  <c r="G204" i="13"/>
  <c r="E205" i="13"/>
  <c r="F204" i="13"/>
  <c r="D206" i="13" l="1"/>
  <c r="A206" i="13" s="1"/>
  <c r="G205" i="13"/>
  <c r="F205" i="13"/>
  <c r="E206" i="13"/>
  <c r="D207" i="13" l="1"/>
  <c r="A207" i="13" s="1"/>
  <c r="G206" i="13"/>
  <c r="F206" i="13"/>
  <c r="E207" i="13"/>
  <c r="D208" i="13" l="1"/>
  <c r="A208" i="13" s="1"/>
  <c r="G207" i="13"/>
  <c r="E208" i="13"/>
  <c r="F207" i="13"/>
  <c r="D209" i="13" l="1"/>
  <c r="A209" i="13" s="1"/>
  <c r="F208" i="13"/>
  <c r="E209" i="13"/>
  <c r="G208" i="13"/>
  <c r="D210" i="13" l="1"/>
  <c r="A210" i="13" s="1"/>
  <c r="G209" i="13"/>
  <c r="E210" i="13"/>
  <c r="F209" i="13"/>
  <c r="D211" i="13" l="1"/>
  <c r="A211" i="13" s="1"/>
  <c r="G210" i="13"/>
  <c r="F210" i="13"/>
  <c r="E211" i="13"/>
  <c r="D212" i="13" l="1"/>
  <c r="A212" i="13" s="1"/>
  <c r="F211" i="13"/>
  <c r="E212" i="13"/>
  <c r="G211" i="13"/>
  <c r="D213" i="13" l="1"/>
  <c r="A213" i="13" s="1"/>
  <c r="F212" i="13"/>
  <c r="G212" i="13"/>
  <c r="E213" i="13"/>
  <c r="D214" i="13" l="1"/>
  <c r="A214" i="13" s="1"/>
  <c r="F213" i="13"/>
  <c r="G213" i="13"/>
  <c r="E214" i="13"/>
  <c r="D215" i="13" l="1"/>
  <c r="A215" i="13" s="1"/>
  <c r="E215" i="13"/>
  <c r="G214" i="13"/>
  <c r="F214" i="13"/>
  <c r="D216" i="13" l="1"/>
  <c r="A216" i="13" s="1"/>
  <c r="F215" i="13"/>
  <c r="G215" i="13"/>
  <c r="E216" i="13"/>
  <c r="D217" i="13" l="1"/>
  <c r="A217" i="13" s="1"/>
  <c r="E217" i="13"/>
  <c r="G216" i="13"/>
  <c r="F216" i="13"/>
  <c r="D218" i="13" l="1"/>
  <c r="A218" i="13" s="1"/>
  <c r="G217" i="13"/>
  <c r="E218" i="13"/>
  <c r="F217" i="13"/>
  <c r="D219" i="13" l="1"/>
  <c r="A219" i="13" s="1"/>
  <c r="G218" i="13"/>
  <c r="F218" i="13"/>
  <c r="E219" i="13"/>
  <c r="D220" i="13" l="1"/>
  <c r="A220" i="13" s="1"/>
  <c r="G219" i="13"/>
  <c r="E220" i="13"/>
  <c r="F219" i="13"/>
  <c r="D221" i="13" l="1"/>
  <c r="A221" i="13" s="1"/>
  <c r="F220" i="13"/>
  <c r="E221" i="13"/>
  <c r="G220" i="13"/>
  <c r="D222" i="13" l="1"/>
  <c r="A222" i="13" s="1"/>
  <c r="E222" i="13"/>
  <c r="G221" i="13"/>
  <c r="F221" i="13"/>
  <c r="D223" i="13" l="1"/>
  <c r="A223" i="13" s="1"/>
  <c r="G222" i="13"/>
  <c r="F222" i="13"/>
  <c r="E223" i="13" l="1"/>
  <c r="D224" i="13"/>
  <c r="A224" i="13" s="1"/>
  <c r="G223" i="13"/>
  <c r="F223" i="13"/>
  <c r="E224" i="13"/>
  <c r="D225" i="13" l="1"/>
  <c r="A225" i="13" s="1"/>
  <c r="F224" i="13"/>
  <c r="E225" i="13"/>
  <c r="G224" i="13"/>
  <c r="D226" i="13" l="1"/>
  <c r="A226" i="13" s="1"/>
  <c r="G225" i="13"/>
  <c r="F225" i="13"/>
  <c r="E226" i="13"/>
  <c r="D227" i="13" l="1"/>
  <c r="A227" i="13" s="1"/>
  <c r="F226" i="13"/>
  <c r="E227" i="13"/>
  <c r="G226" i="13"/>
  <c r="D228" i="13" l="1"/>
  <c r="A228" i="13" s="1"/>
  <c r="F227" i="13"/>
  <c r="G227" i="13"/>
  <c r="E228" i="13" l="1"/>
  <c r="D229" i="13"/>
  <c r="A229" i="13" s="1"/>
  <c r="F228" i="13"/>
  <c r="G228" i="13"/>
  <c r="E229" i="13"/>
  <c r="D230" i="13" l="1"/>
  <c r="A230" i="13" s="1"/>
  <c r="F229" i="13"/>
  <c r="E230" i="13"/>
  <c r="G229" i="13"/>
  <c r="D231" i="13" l="1"/>
  <c r="A231" i="13" s="1"/>
  <c r="G230" i="13"/>
  <c r="E231" i="13"/>
  <c r="F230" i="13"/>
  <c r="D232" i="13" l="1"/>
  <c r="A232" i="13" s="1"/>
  <c r="G231" i="13"/>
  <c r="F231" i="13"/>
  <c r="E232" i="13"/>
  <c r="D233" i="13" l="1"/>
  <c r="A233" i="13" s="1"/>
  <c r="F232" i="13"/>
  <c r="E233" i="13"/>
  <c r="G232" i="13"/>
  <c r="D234" i="13" l="1"/>
  <c r="A234" i="13" s="1"/>
  <c r="E234" i="13"/>
  <c r="G233" i="13"/>
  <c r="F233" i="13"/>
  <c r="D235" i="13" l="1"/>
  <c r="A235" i="13" s="1"/>
  <c r="G234" i="13"/>
  <c r="F234" i="13"/>
  <c r="E235" i="13"/>
  <c r="D236" i="13" l="1"/>
  <c r="A236" i="13" s="1"/>
  <c r="G235" i="13"/>
  <c r="F235" i="13"/>
  <c r="E236" i="13"/>
  <c r="D237" i="13" l="1"/>
  <c r="A237" i="13" s="1"/>
  <c r="G236" i="13"/>
  <c r="F236" i="13"/>
  <c r="E237" i="13"/>
  <c r="D238" i="13" l="1"/>
  <c r="A238" i="13" s="1"/>
  <c r="E238" i="13"/>
  <c r="G237" i="13"/>
  <c r="F237" i="13"/>
  <c r="D239" i="13" l="1"/>
  <c r="A239" i="13" s="1"/>
  <c r="G238" i="13"/>
  <c r="F238" i="13"/>
  <c r="E239" i="13"/>
  <c r="D240" i="13" l="1"/>
  <c r="A240" i="13" s="1"/>
  <c r="G239" i="13"/>
  <c r="F239" i="13"/>
  <c r="E240" i="13" l="1"/>
  <c r="D241" i="13"/>
  <c r="A241" i="13" s="1"/>
  <c r="G240" i="13"/>
  <c r="F240" i="13"/>
  <c r="E241" i="13"/>
  <c r="D242" i="13" l="1"/>
  <c r="A242" i="13" s="1"/>
  <c r="G241" i="13"/>
  <c r="F241" i="13"/>
  <c r="E242" i="13"/>
  <c r="D243" i="13" l="1"/>
  <c r="A243" i="13" s="1"/>
  <c r="G242" i="13"/>
  <c r="E243" i="13"/>
  <c r="F242" i="13"/>
  <c r="D244" i="13" l="1"/>
  <c r="A244" i="13" s="1"/>
  <c r="G243" i="13"/>
  <c r="F243" i="13"/>
  <c r="E244" i="13"/>
  <c r="D245" i="13" l="1"/>
  <c r="A245" i="13" s="1"/>
  <c r="F244" i="13"/>
  <c r="G244" i="13"/>
  <c r="E245" i="13"/>
  <c r="D246" i="13" l="1"/>
  <c r="A246" i="13" s="1"/>
  <c r="G245" i="13"/>
  <c r="F245" i="13"/>
  <c r="E246" i="13"/>
  <c r="D247" i="13" l="1"/>
  <c r="A247" i="13" s="1"/>
  <c r="G246" i="13"/>
  <c r="F246" i="13"/>
  <c r="E247" i="13"/>
  <c r="D248" i="13" l="1"/>
  <c r="A248" i="13" s="1"/>
  <c r="F247" i="13"/>
  <c r="E248" i="13"/>
  <c r="G247" i="13"/>
  <c r="D249" i="13" l="1"/>
  <c r="A249" i="13" s="1"/>
  <c r="G248" i="13"/>
  <c r="F248" i="13"/>
  <c r="E249" i="13"/>
  <c r="D250" i="13" l="1"/>
  <c r="A250" i="13" s="1"/>
  <c r="F249" i="13"/>
  <c r="E250" i="13"/>
  <c r="G249" i="13"/>
  <c r="D251" i="13" l="1"/>
  <c r="A251" i="13" s="1"/>
  <c r="G250" i="13"/>
  <c r="F250" i="13"/>
  <c r="E251" i="13"/>
  <c r="D252" i="13" l="1"/>
  <c r="A252" i="13" s="1"/>
  <c r="G251" i="13"/>
  <c r="F251" i="13"/>
  <c r="E252" i="13"/>
  <c r="D253" i="13" l="1"/>
  <c r="A253" i="13" s="1"/>
  <c r="G252" i="13"/>
  <c r="F252" i="13"/>
  <c r="E253" i="13"/>
  <c r="D254" i="13" l="1"/>
  <c r="A254" i="13" s="1"/>
  <c r="E254" i="13"/>
  <c r="F253" i="13"/>
  <c r="G253" i="13"/>
  <c r="G254" i="13" l="1"/>
  <c r="D255" i="13"/>
  <c r="A255" i="13" s="1"/>
  <c r="F254" i="13"/>
  <c r="E255" i="13" l="1"/>
  <c r="D256" i="13"/>
  <c r="A256" i="13" s="1"/>
  <c r="F255" i="13"/>
  <c r="G255" i="13"/>
  <c r="E256" i="13" l="1"/>
  <c r="F256" i="13"/>
  <c r="G256" i="13"/>
  <c r="D257" i="13"/>
  <c r="A257" i="13" s="1"/>
  <c r="E257" i="13" l="1"/>
  <c r="G257" i="13" s="1"/>
  <c r="F257" i="13"/>
  <c r="D258" i="13"/>
  <c r="A258" i="13" s="1"/>
  <c r="E258" i="13" l="1"/>
  <c r="F258" i="13"/>
  <c r="D259" i="13"/>
  <c r="A259" i="13" s="1"/>
  <c r="G258" i="13"/>
  <c r="E259" i="13" l="1"/>
  <c r="F259" i="13"/>
  <c r="G259" i="13"/>
  <c r="D260" i="13"/>
  <c r="A260" i="13" s="1"/>
  <c r="E260" i="13" l="1"/>
  <c r="G260" i="13" s="1"/>
  <c r="D261" i="13"/>
  <c r="A261" i="13" s="1"/>
  <c r="F260" i="13"/>
  <c r="E261" i="13" l="1"/>
  <c r="G261" i="13" s="1"/>
  <c r="F261" i="13"/>
  <c r="D262" i="13"/>
  <c r="A262" i="13" s="1"/>
  <c r="E262" i="13" l="1"/>
  <c r="D263" i="13"/>
  <c r="A263" i="13" s="1"/>
  <c r="G262" i="13"/>
  <c r="F262" i="13"/>
  <c r="E263" i="13" l="1"/>
  <c r="F263" i="13"/>
  <c r="D264" i="13"/>
  <c r="A264" i="13" s="1"/>
  <c r="G263" i="13"/>
  <c r="E264" i="13" l="1"/>
  <c r="D265" i="13"/>
  <c r="A265" i="13" s="1"/>
  <c r="G264" i="13"/>
  <c r="F264" i="13"/>
  <c r="E265" i="13" l="1"/>
  <c r="G265" i="13"/>
  <c r="D266" i="13"/>
  <c r="A266" i="13" s="1"/>
  <c r="F265" i="13"/>
  <c r="E266" i="13" l="1"/>
  <c r="D267" i="13"/>
  <c r="A267" i="13" s="1"/>
  <c r="F266" i="13"/>
  <c r="G266" i="13"/>
  <c r="E267" i="13" l="1"/>
  <c r="D268" i="13"/>
  <c r="A268" i="13" s="1"/>
  <c r="G267" i="13"/>
  <c r="F267" i="13"/>
  <c r="E268" i="13" l="1"/>
  <c r="G268" i="13"/>
  <c r="F268" i="13"/>
  <c r="D269" i="13"/>
  <c r="A269" i="13" s="1"/>
  <c r="E269" i="13" l="1"/>
  <c r="D270" i="13"/>
  <c r="A270" i="13" s="1"/>
  <c r="F269" i="13"/>
  <c r="G269" i="13"/>
  <c r="E270" i="13" l="1"/>
  <c r="G270" i="13" s="1"/>
  <c r="D271" i="13"/>
  <c r="A271" i="13" s="1"/>
  <c r="F270" i="13"/>
  <c r="E271" i="13" l="1"/>
  <c r="G271" i="13" s="1"/>
  <c r="D272" i="13"/>
  <c r="A272" i="13" s="1"/>
  <c r="F271" i="13"/>
  <c r="E272" i="13" l="1"/>
  <c r="F272" i="13"/>
  <c r="G272" i="13"/>
  <c r="D273" i="13"/>
  <c r="A273" i="13" s="1"/>
  <c r="E273" i="13" l="1"/>
  <c r="G273" i="13" s="1"/>
  <c r="D274" i="13"/>
  <c r="A274" i="13" s="1"/>
  <c r="F273" i="13"/>
  <c r="E274" i="13" l="1"/>
  <c r="D275" i="13"/>
  <c r="A275" i="13" s="1"/>
  <c r="F274" i="13"/>
  <c r="G274" i="13"/>
  <c r="E275" i="13" l="1"/>
  <c r="G275" i="13" s="1"/>
  <c r="F275" i="13"/>
  <c r="D276" i="13"/>
  <c r="A276" i="13" s="1"/>
  <c r="E276" i="13" l="1"/>
  <c r="F276" i="13"/>
  <c r="D277" i="13"/>
  <c r="A277" i="13" s="1"/>
  <c r="G276" i="13"/>
  <c r="E277" i="13" l="1"/>
  <c r="G277" i="13" s="1"/>
  <c r="F277" i="13"/>
  <c r="D278" i="13"/>
  <c r="A278" i="13" s="1"/>
  <c r="E278" i="13" l="1"/>
  <c r="F278" i="13"/>
  <c r="G278" i="13"/>
  <c r="D279" i="13"/>
  <c r="A279" i="13" s="1"/>
  <c r="E279" i="13" l="1"/>
  <c r="D280" i="13"/>
  <c r="A280" i="13" s="1"/>
  <c r="G279" i="13"/>
  <c r="F279" i="13"/>
  <c r="E280" i="13" l="1"/>
  <c r="F280" i="13"/>
  <c r="D281" i="13"/>
  <c r="A281" i="13" s="1"/>
  <c r="G280" i="13"/>
  <c r="E281" i="13" l="1"/>
  <c r="G281" i="13" s="1"/>
  <c r="F281" i="13"/>
  <c r="D282" i="13"/>
  <c r="A282" i="13" s="1"/>
  <c r="E282" i="13" l="1"/>
  <c r="F282" i="13"/>
  <c r="D283" i="13"/>
  <c r="A283" i="13" s="1"/>
  <c r="G282" i="13"/>
  <c r="E283" i="13" l="1"/>
  <c r="G283" i="13"/>
  <c r="F283" i="13"/>
  <c r="D284" i="13"/>
  <c r="A284" i="13" s="1"/>
  <c r="E284" i="13" l="1"/>
  <c r="D285" i="13"/>
  <c r="A285" i="13" s="1"/>
  <c r="G284" i="13"/>
  <c r="F284" i="13"/>
  <c r="E285" i="13" l="1"/>
  <c r="D286" i="13"/>
  <c r="A286" i="13" s="1"/>
  <c r="G285" i="13"/>
  <c r="F285" i="13"/>
  <c r="E286" i="13" l="1"/>
  <c r="D287" i="13"/>
  <c r="A287" i="13" s="1"/>
  <c r="F286" i="13"/>
  <c r="G286" i="13"/>
  <c r="E287" i="13" l="1"/>
  <c r="G287" i="13" s="1"/>
  <c r="F287" i="13"/>
  <c r="D288" i="13"/>
  <c r="A288" i="13" s="1"/>
  <c r="E288" i="13" l="1"/>
  <c r="G288" i="13"/>
  <c r="D289" i="13"/>
  <c r="A289" i="13" s="1"/>
  <c r="F288" i="13"/>
  <c r="E289" i="13" l="1"/>
  <c r="F289" i="13"/>
  <c r="G289" i="13"/>
  <c r="D290" i="13"/>
  <c r="A290" i="13" s="1"/>
  <c r="E290" i="13" l="1"/>
  <c r="F290" i="13"/>
  <c r="D291" i="13"/>
  <c r="A291" i="13" s="1"/>
  <c r="G290" i="13"/>
  <c r="E291" i="13" l="1"/>
  <c r="F291" i="13"/>
  <c r="G291" i="13"/>
  <c r="D292" i="13"/>
  <c r="A292" i="13" s="1"/>
  <c r="E292" i="13" l="1"/>
  <c r="F292" i="13"/>
  <c r="D293" i="13"/>
  <c r="A293" i="13" s="1"/>
  <c r="G292" i="13"/>
  <c r="E293" i="13" l="1"/>
  <c r="D294" i="13"/>
  <c r="A294" i="13" s="1"/>
  <c r="G293" i="13"/>
  <c r="F293" i="13"/>
  <c r="E294" i="13" l="1"/>
  <c r="D295" i="13"/>
  <c r="A295" i="13" s="1"/>
  <c r="F294" i="13"/>
  <c r="G294" i="13"/>
  <c r="E295" i="13" l="1"/>
  <c r="F295" i="13"/>
  <c r="G295" i="13"/>
  <c r="D296" i="13"/>
  <c r="A296" i="13" s="1"/>
  <c r="E296" i="13" l="1"/>
  <c r="G296" i="13"/>
  <c r="D297" i="13"/>
  <c r="A297" i="13" s="1"/>
  <c r="F296" i="13"/>
  <c r="E297" i="13" l="1"/>
  <c r="D298" i="13"/>
  <c r="A298" i="13" s="1"/>
  <c r="G297" i="13"/>
  <c r="F297" i="13"/>
  <c r="E298" i="13" l="1"/>
  <c r="D299" i="13"/>
  <c r="A299" i="13" s="1"/>
  <c r="G298" i="13"/>
  <c r="F298" i="13"/>
  <c r="E299" i="13" l="1"/>
  <c r="G299" i="13"/>
  <c r="F299" i="13"/>
  <c r="D300" i="13"/>
  <c r="A300" i="13" s="1"/>
  <c r="E300" i="13" l="1"/>
  <c r="D301" i="13"/>
  <c r="A301" i="13" s="1"/>
  <c r="G300" i="13"/>
  <c r="F300" i="13"/>
  <c r="E301" i="13" l="1"/>
  <c r="G301" i="13" s="1"/>
  <c r="F301" i="13"/>
  <c r="D302" i="13"/>
  <c r="A302" i="13" s="1"/>
  <c r="E302" i="13" l="1"/>
  <c r="D303" i="13"/>
  <c r="A303" i="13" s="1"/>
  <c r="F302" i="13"/>
  <c r="G302" i="13"/>
  <c r="E303" i="13" l="1"/>
  <c r="F303" i="13"/>
  <c r="D304" i="13"/>
  <c r="A304" i="13" s="1"/>
  <c r="G303" i="13"/>
  <c r="E304" i="13" l="1"/>
  <c r="G304" i="13" s="1"/>
  <c r="D305" i="13"/>
  <c r="A305" i="13" s="1"/>
  <c r="F304" i="13"/>
  <c r="E305" i="13" l="1"/>
  <c r="F305" i="13"/>
  <c r="D306" i="13"/>
  <c r="A306" i="13" s="1"/>
  <c r="G305" i="13"/>
  <c r="E306" i="13" l="1"/>
  <c r="G306" i="13"/>
  <c r="D307" i="13"/>
  <c r="A307" i="13" s="1"/>
  <c r="F306" i="13"/>
  <c r="E307" i="13" l="1"/>
  <c r="F307" i="13"/>
  <c r="D308" i="13"/>
  <c r="A308" i="13" s="1"/>
  <c r="G307" i="13"/>
  <c r="E308" i="13" l="1"/>
  <c r="G308" i="13" s="1"/>
  <c r="F308" i="13"/>
  <c r="D309" i="13"/>
  <c r="A309" i="13" s="1"/>
  <c r="E309" i="13" l="1"/>
  <c r="G309" i="13" s="1"/>
  <c r="D310" i="13"/>
  <c r="A310" i="13" s="1"/>
  <c r="F309" i="13"/>
  <c r="E310" i="13" l="1"/>
  <c r="G310" i="13"/>
  <c r="F310" i="13"/>
  <c r="D311" i="13"/>
  <c r="A311" i="13" s="1"/>
  <c r="E311" i="13" l="1"/>
  <c r="G311" i="13"/>
  <c r="F311" i="13"/>
  <c r="D312" i="13"/>
  <c r="A312" i="13" s="1"/>
  <c r="E312" i="13" l="1"/>
  <c r="G312" i="13"/>
  <c r="F312" i="13"/>
  <c r="D313" i="13"/>
  <c r="A313" i="13" s="1"/>
  <c r="E313" i="13" l="1"/>
  <c r="G313" i="13" s="1"/>
  <c r="D314" i="13"/>
  <c r="A314" i="13" s="1"/>
  <c r="F313" i="13"/>
  <c r="E314" i="13" l="1"/>
  <c r="D315" i="13"/>
  <c r="A315" i="13" s="1"/>
  <c r="G314" i="13"/>
  <c r="F314" i="13"/>
  <c r="E315" i="13" l="1"/>
  <c r="G315" i="13"/>
  <c r="D316" i="13"/>
  <c r="A316" i="13" s="1"/>
  <c r="F315" i="13"/>
  <c r="E316" i="13" l="1"/>
  <c r="F316" i="13"/>
  <c r="D317" i="13"/>
  <c r="A317" i="13" s="1"/>
  <c r="G316" i="13"/>
  <c r="E317" i="13" l="1"/>
  <c r="D318" i="13"/>
  <c r="A318" i="13" s="1"/>
  <c r="F317" i="13"/>
  <c r="G317" i="13"/>
  <c r="E318" i="13" l="1"/>
  <c r="G318" i="13" s="1"/>
  <c r="D319" i="13"/>
  <c r="A319" i="13" s="1"/>
  <c r="F318" i="13"/>
  <c r="E319" i="13" l="1"/>
  <c r="G319" i="13" s="1"/>
  <c r="F319" i="13"/>
  <c r="D320" i="13"/>
  <c r="A320" i="13" s="1"/>
  <c r="E320" i="13" l="1"/>
  <c r="G320" i="13"/>
  <c r="D321" i="13"/>
  <c r="A321" i="13" s="1"/>
  <c r="F320" i="13"/>
  <c r="E321" i="13" l="1"/>
  <c r="F321" i="13"/>
  <c r="D322" i="13"/>
  <c r="A322" i="13" s="1"/>
  <c r="G321" i="13"/>
  <c r="E322" i="13" l="1"/>
  <c r="D323" i="13"/>
  <c r="A323" i="13" s="1"/>
  <c r="G322" i="13"/>
  <c r="F322" i="13"/>
  <c r="E323" i="13" l="1"/>
  <c r="F323" i="13"/>
  <c r="G323" i="13"/>
  <c r="D324" i="13"/>
  <c r="A324" i="13" s="1"/>
  <c r="E324" i="13" l="1"/>
  <c r="F324" i="13"/>
  <c r="D325" i="13"/>
  <c r="A325" i="13" s="1"/>
  <c r="G324" i="13"/>
  <c r="E325" i="13" l="1"/>
  <c r="F325" i="13"/>
  <c r="D326" i="13"/>
  <c r="A326" i="13" s="1"/>
  <c r="G325" i="13"/>
  <c r="E326" i="13" l="1"/>
  <c r="D327" i="13"/>
  <c r="A327" i="13" s="1"/>
  <c r="G326" i="13"/>
  <c r="F326" i="13"/>
  <c r="E327" i="13" l="1"/>
  <c r="D328" i="13"/>
  <c r="A328" i="13" s="1"/>
  <c r="G327" i="13"/>
  <c r="F327" i="13"/>
  <c r="E328" i="13" l="1"/>
  <c r="F328" i="13"/>
  <c r="D329" i="13"/>
  <c r="A329" i="13" s="1"/>
  <c r="G328" i="13"/>
  <c r="E329" i="13" l="1"/>
  <c r="F329" i="13"/>
  <c r="D330" i="13"/>
  <c r="A330" i="13" s="1"/>
  <c r="G329" i="13"/>
  <c r="E330" i="13" l="1"/>
  <c r="D331" i="13"/>
  <c r="A331" i="13" s="1"/>
  <c r="G330" i="13"/>
  <c r="F330" i="13"/>
  <c r="E331" i="13" l="1"/>
  <c r="G331" i="13" s="1"/>
  <c r="D332" i="13"/>
  <c r="A332" i="13" s="1"/>
  <c r="F331" i="13"/>
  <c r="E332" i="13" l="1"/>
  <c r="G332" i="13"/>
  <c r="D333" i="13"/>
  <c r="A333" i="13" s="1"/>
  <c r="F332" i="13"/>
  <c r="E333" i="13" l="1"/>
  <c r="G333" i="13"/>
  <c r="F333" i="13"/>
  <c r="D334" i="13"/>
  <c r="A334" i="13" s="1"/>
  <c r="E334" i="13" l="1"/>
  <c r="G334" i="13"/>
  <c r="D335" i="13"/>
  <c r="A335" i="13" s="1"/>
  <c r="F334" i="13"/>
  <c r="E335" i="13" l="1"/>
  <c r="G335" i="13" s="1"/>
  <c r="D336" i="13"/>
  <c r="A336" i="13" s="1"/>
  <c r="F335" i="13"/>
  <c r="E336" i="13" l="1"/>
  <c r="D337" i="13"/>
  <c r="A337" i="13" s="1"/>
  <c r="F336" i="13"/>
  <c r="G336" i="13"/>
  <c r="E337" i="13" l="1"/>
  <c r="G337" i="13"/>
  <c r="D338" i="13"/>
  <c r="A338" i="13" s="1"/>
  <c r="F337" i="13"/>
  <c r="E338" i="13" l="1"/>
  <c r="G338" i="13" s="1"/>
  <c r="F338" i="13"/>
  <c r="D339" i="13"/>
  <c r="A339" i="13" s="1"/>
  <c r="E339" i="13" l="1"/>
  <c r="G339" i="13" s="1"/>
  <c r="F339" i="13"/>
  <c r="D340" i="13"/>
  <c r="A340" i="13" s="1"/>
  <c r="E340" i="13" l="1"/>
  <c r="F340" i="13"/>
  <c r="G340" i="13"/>
  <c r="D341" i="13"/>
  <c r="A341" i="13" s="1"/>
  <c r="E341" i="13" l="1"/>
  <c r="G341" i="13"/>
  <c r="D342" i="13"/>
  <c r="A342" i="13" s="1"/>
  <c r="F341" i="13"/>
  <c r="E342" i="13" l="1"/>
  <c r="G342" i="13" s="1"/>
  <c r="F342" i="13"/>
  <c r="D343" i="13"/>
  <c r="A343" i="13" s="1"/>
  <c r="E343" i="13" l="1"/>
  <c r="D344" i="13"/>
  <c r="A344" i="13" s="1"/>
  <c r="G343" i="13"/>
  <c r="F343" i="13"/>
  <c r="E344" i="13" l="1"/>
  <c r="G344" i="13"/>
  <c r="F344" i="13"/>
  <c r="D345" i="13"/>
  <c r="A345" i="13" s="1"/>
  <c r="E345" i="13" l="1"/>
  <c r="G345" i="13"/>
  <c r="F345" i="13"/>
  <c r="D346" i="13"/>
  <c r="A346" i="13" s="1"/>
  <c r="E346" i="13" l="1"/>
  <c r="G346" i="13"/>
  <c r="D347" i="13"/>
  <c r="A347" i="13" s="1"/>
  <c r="F346" i="13"/>
  <c r="E347" i="13" l="1"/>
  <c r="G347" i="13" s="1"/>
  <c r="F347" i="13"/>
  <c r="D348" i="13"/>
  <c r="A348" i="13" s="1"/>
  <c r="E348" i="13" l="1"/>
  <c r="G348" i="13"/>
  <c r="F348" i="13"/>
  <c r="D349" i="13"/>
  <c r="A349" i="13" s="1"/>
  <c r="E349" i="13" l="1"/>
  <c r="G349" i="13"/>
  <c r="D350" i="13"/>
  <c r="A350" i="13" s="1"/>
  <c r="F349" i="13"/>
  <c r="E350" i="13" l="1"/>
  <c r="G350" i="13"/>
  <c r="D351" i="13"/>
  <c r="A351" i="13" s="1"/>
  <c r="F350" i="13"/>
  <c r="E351" i="13" l="1"/>
  <c r="F351" i="13"/>
  <c r="D352" i="13"/>
  <c r="A352" i="13" s="1"/>
  <c r="G351" i="13"/>
  <c r="E352" i="13" l="1"/>
  <c r="D353" i="13"/>
  <c r="A353" i="13" s="1"/>
  <c r="F352" i="13"/>
  <c r="G352" i="13"/>
  <c r="E353" i="13" l="1"/>
  <c r="G353" i="13"/>
  <c r="D354" i="13"/>
  <c r="A354" i="13" s="1"/>
  <c r="F353" i="13"/>
  <c r="E354" i="13" l="1"/>
  <c r="G354" i="13" s="1"/>
  <c r="F354" i="13"/>
  <c r="D355" i="13"/>
  <c r="A355" i="13" s="1"/>
  <c r="E355" i="13" l="1"/>
  <c r="G355" i="13"/>
  <c r="F355" i="13"/>
  <c r="D356" i="13"/>
  <c r="A356" i="13" s="1"/>
  <c r="E356" i="13" l="1"/>
  <c r="G356" i="13"/>
  <c r="F356" i="13"/>
  <c r="D357" i="13"/>
  <c r="A357" i="13" s="1"/>
  <c r="E357" i="13" l="1"/>
  <c r="D358" i="13"/>
  <c r="A358" i="13" s="1"/>
  <c r="G357" i="13"/>
  <c r="F357" i="13"/>
  <c r="E358" i="13" l="1"/>
  <c r="D359" i="13"/>
  <c r="A359" i="13" s="1"/>
  <c r="G358" i="13"/>
  <c r="F358" i="13"/>
  <c r="E359" i="13" l="1"/>
  <c r="G359" i="13"/>
  <c r="D360" i="13"/>
  <c r="A360" i="13" s="1"/>
  <c r="F359" i="13"/>
  <c r="E360" i="13" l="1"/>
  <c r="D361" i="13"/>
  <c r="A361" i="13" s="1"/>
  <c r="F360" i="13"/>
  <c r="G360" i="13"/>
  <c r="E361" i="13" l="1"/>
  <c r="G361" i="13"/>
  <c r="F361" i="13"/>
  <c r="D362" i="13"/>
  <c r="A362" i="13" s="1"/>
  <c r="E362" i="13" l="1"/>
  <c r="G362" i="13" s="1"/>
  <c r="D363" i="13"/>
  <c r="A363" i="13" s="1"/>
  <c r="F362" i="13"/>
  <c r="E363" i="13" l="1"/>
  <c r="D364" i="13"/>
  <c r="A364" i="13" s="1"/>
  <c r="G363" i="13"/>
  <c r="F363" i="13"/>
  <c r="E364" i="13" l="1"/>
  <c r="G364" i="13" s="1"/>
  <c r="F364" i="13"/>
  <c r="D365" i="13"/>
  <c r="A365" i="13" s="1"/>
  <c r="E365" i="13" l="1"/>
  <c r="D366" i="13"/>
  <c r="A366" i="13" s="1"/>
  <c r="G365" i="13"/>
  <c r="F365" i="13"/>
  <c r="E366" i="13" l="1"/>
  <c r="G366" i="13"/>
  <c r="D367" i="13"/>
  <c r="A367" i="13" s="1"/>
  <c r="F366" i="13"/>
  <c r="E367" i="13" l="1"/>
  <c r="G367" i="13" s="1"/>
  <c r="F367" i="13"/>
  <c r="D368" i="13"/>
  <c r="A368" i="13" s="1"/>
  <c r="E368" i="13" l="1"/>
  <c r="F368" i="13"/>
  <c r="D369" i="13"/>
  <c r="A369" i="13" s="1"/>
  <c r="G368" i="13"/>
  <c r="E369" i="13" l="1"/>
  <c r="F369" i="13"/>
  <c r="G369" i="13"/>
  <c r="D370" i="13"/>
  <c r="A370" i="13" s="1"/>
  <c r="E370" i="13" l="1"/>
  <c r="D371" i="13"/>
  <c r="A371" i="13" s="1"/>
  <c r="F370" i="13"/>
  <c r="G370" i="13"/>
  <c r="E371" i="13" l="1"/>
  <c r="G371" i="13"/>
  <c r="F371" i="13"/>
  <c r="D372" i="13"/>
  <c r="A372" i="13" s="1"/>
  <c r="E372" i="13" l="1"/>
  <c r="F372" i="13"/>
  <c r="D373" i="13"/>
  <c r="A373" i="13" s="1"/>
  <c r="G372" i="13"/>
  <c r="E373" i="13" l="1"/>
  <c r="G373" i="13"/>
  <c r="F373" i="13"/>
  <c r="D374" i="13"/>
  <c r="A374" i="13" s="1"/>
  <c r="E374" i="13" l="1"/>
  <c r="D375" i="13"/>
  <c r="A375" i="13" s="1"/>
  <c r="F374" i="13"/>
  <c r="G374" i="13"/>
  <c r="E375" i="13" l="1"/>
  <c r="D376" i="13"/>
  <c r="A376" i="13" s="1"/>
  <c r="F375" i="13"/>
  <c r="G375" i="13"/>
  <c r="E376" i="13" l="1"/>
  <c r="G376" i="13"/>
  <c r="F376" i="13"/>
  <c r="D377" i="13"/>
  <c r="A377" i="13" s="1"/>
  <c r="E377" i="13" l="1"/>
  <c r="D378" i="13"/>
  <c r="A378" i="13" s="1"/>
  <c r="F377" i="13"/>
  <c r="G377" i="13"/>
  <c r="E378" i="13" l="1"/>
  <c r="F378" i="13"/>
  <c r="G378" i="13"/>
  <c r="D379" i="13"/>
  <c r="A379" i="13" s="1"/>
  <c r="E379" i="13" l="1"/>
  <c r="G379" i="13"/>
  <c r="F379" i="13"/>
  <c r="D380" i="13"/>
  <c r="A380" i="13" s="1"/>
  <c r="E380" i="13" l="1"/>
  <c r="G380" i="13" s="1"/>
  <c r="F380" i="13"/>
  <c r="D381" i="13"/>
  <c r="A381" i="13" s="1"/>
  <c r="E381" i="13" l="1"/>
  <c r="F381" i="13"/>
  <c r="G381" i="13"/>
  <c r="D382" i="13"/>
  <c r="A382" i="13" s="1"/>
  <c r="E382" i="13" l="1"/>
  <c r="G382" i="13"/>
  <c r="F382" i="13"/>
  <c r="D383" i="13"/>
  <c r="A383" i="13" s="1"/>
  <c r="E383" i="13" l="1"/>
  <c r="D384" i="13"/>
  <c r="A384" i="13" s="1"/>
  <c r="G383" i="13"/>
  <c r="F383" i="13"/>
  <c r="E384" i="13" l="1"/>
  <c r="G384" i="13" s="1"/>
  <c r="F384" i="13"/>
  <c r="D385" i="13"/>
  <c r="A385" i="13" s="1"/>
  <c r="E385" i="13" l="1"/>
  <c r="G385" i="13" s="1"/>
  <c r="F385" i="13"/>
  <c r="D386" i="13"/>
  <c r="A386" i="13" s="1"/>
  <c r="E386" i="13" l="1"/>
  <c r="G386" i="13"/>
  <c r="F386" i="13"/>
  <c r="D387" i="13"/>
  <c r="A387" i="13" s="1"/>
  <c r="E387" i="13" l="1"/>
  <c r="D388" i="13"/>
  <c r="A388" i="13" s="1"/>
  <c r="G387" i="13"/>
  <c r="F387" i="13"/>
  <c r="E388" i="13" l="1"/>
  <c r="F388" i="13"/>
  <c r="D389" i="13"/>
  <c r="A389" i="13" s="1"/>
  <c r="G388" i="13"/>
  <c r="E389" i="13" l="1"/>
  <c r="G389" i="13"/>
  <c r="F389" i="13"/>
  <c r="D390" i="13"/>
  <c r="A390" i="13" s="1"/>
  <c r="E390" i="13" l="1"/>
  <c r="G390" i="13" s="1"/>
  <c r="F390" i="13"/>
  <c r="D391" i="13"/>
  <c r="A391" i="13" s="1"/>
  <c r="E391" i="13" l="1"/>
  <c r="D392" i="13"/>
  <c r="A392" i="13" s="1"/>
  <c r="G391" i="13"/>
  <c r="F391" i="13"/>
  <c r="E392" i="13" l="1"/>
  <c r="G392" i="13" s="1"/>
  <c r="F392" i="13"/>
  <c r="D393" i="13"/>
  <c r="A393" i="13" s="1"/>
  <c r="E393" i="13" l="1"/>
  <c r="G393" i="13" s="1"/>
  <c r="D394" i="13"/>
  <c r="A394" i="13" s="1"/>
  <c r="F393" i="13"/>
  <c r="E394" i="13" l="1"/>
  <c r="D395" i="13"/>
  <c r="A395" i="13" s="1"/>
  <c r="G394" i="13"/>
  <c r="F394" i="13"/>
  <c r="E395" i="13" l="1"/>
  <c r="G395" i="13" s="1"/>
  <c r="F395" i="13"/>
  <c r="D396" i="13"/>
  <c r="A396" i="13" s="1"/>
  <c r="E396" i="13" l="1"/>
  <c r="D397" i="13"/>
  <c r="A397" i="13" s="1"/>
  <c r="G396" i="13"/>
  <c r="F396" i="13"/>
  <c r="E397" i="13" l="1"/>
  <c r="F397" i="13"/>
  <c r="D398" i="13"/>
  <c r="A398" i="13" s="1"/>
  <c r="G397" i="13"/>
  <c r="E398" i="13" l="1"/>
  <c r="D399" i="13"/>
  <c r="A399" i="13" s="1"/>
  <c r="F398" i="13"/>
  <c r="G398" i="13"/>
  <c r="E399" i="13" l="1"/>
  <c r="G399" i="13"/>
  <c r="F399" i="13"/>
  <c r="D400" i="13"/>
  <c r="A400" i="13" s="1"/>
  <c r="E400" i="13" l="1"/>
  <c r="F400" i="13"/>
  <c r="G400" i="13"/>
  <c r="D401" i="13"/>
  <c r="A401" i="13" s="1"/>
  <c r="E401" i="13" l="1"/>
  <c r="D402" i="13"/>
  <c r="A402" i="13" s="1"/>
  <c r="G401" i="13"/>
  <c r="F401" i="13"/>
  <c r="E402" i="13" l="1"/>
  <c r="G402" i="13"/>
  <c r="F402" i="13"/>
  <c r="D403" i="13"/>
  <c r="A403" i="13" s="1"/>
  <c r="E403" i="13" l="1"/>
  <c r="D404" i="13"/>
  <c r="A404" i="13" s="1"/>
  <c r="G403" i="13"/>
  <c r="F403" i="13"/>
  <c r="E404" i="13" l="1"/>
  <c r="D405" i="13"/>
  <c r="A405" i="13" s="1"/>
  <c r="F404" i="13"/>
  <c r="G404" i="13"/>
  <c r="E405" i="13" l="1"/>
  <c r="F405" i="13"/>
  <c r="G405" i="13"/>
  <c r="D406" i="13"/>
  <c r="A406" i="13" s="1"/>
  <c r="E406" i="13" l="1"/>
  <c r="F406" i="13"/>
  <c r="G406" i="13"/>
  <c r="D407" i="13"/>
  <c r="A407" i="13" s="1"/>
  <c r="E407" i="13" l="1"/>
  <c r="D408" i="13"/>
  <c r="A408" i="13" s="1"/>
  <c r="F407" i="13"/>
  <c r="G407" i="13"/>
  <c r="E408" i="13" l="1"/>
  <c r="D409" i="13"/>
  <c r="A409" i="13" s="1"/>
  <c r="G408" i="13"/>
  <c r="F408" i="13"/>
  <c r="E409" i="13" l="1"/>
  <c r="G409" i="13" s="1"/>
  <c r="F409" i="13"/>
  <c r="D410" i="13"/>
  <c r="A410" i="13" s="1"/>
  <c r="E410" i="13" l="1"/>
  <c r="G410" i="13"/>
  <c r="F410" i="13"/>
  <c r="D411" i="13"/>
  <c r="A411" i="13" s="1"/>
  <c r="E411" i="13" l="1"/>
  <c r="D412" i="13"/>
  <c r="A412" i="13" s="1"/>
  <c r="G411" i="13"/>
  <c r="F411" i="13"/>
  <c r="E412" i="13" l="1"/>
  <c r="G412" i="13" s="1"/>
  <c r="D413" i="13"/>
  <c r="A413" i="13" s="1"/>
  <c r="F412" i="13"/>
  <c r="E413" i="13" l="1"/>
  <c r="F413" i="13"/>
  <c r="D414" i="13"/>
  <c r="A414" i="13" s="1"/>
  <c r="G413" i="13"/>
  <c r="E414" i="13" l="1"/>
  <c r="G414" i="13"/>
  <c r="D415" i="13"/>
  <c r="A415" i="13" s="1"/>
  <c r="F414" i="13"/>
  <c r="E415" i="13" l="1"/>
  <c r="F415" i="13"/>
  <c r="D416" i="13"/>
  <c r="A416" i="13" s="1"/>
  <c r="G415" i="13"/>
  <c r="E416" i="13" l="1"/>
  <c r="D417" i="13"/>
  <c r="A417" i="13" s="1"/>
  <c r="G416" i="13"/>
  <c r="F416" i="13"/>
  <c r="E417" i="13" l="1"/>
  <c r="F417" i="13"/>
  <c r="G417" i="13"/>
  <c r="D418" i="13"/>
  <c r="A418" i="13" s="1"/>
  <c r="E418" i="13" l="1"/>
  <c r="G418" i="13"/>
  <c r="F418" i="13"/>
  <c r="D419" i="13"/>
  <c r="A419" i="13" s="1"/>
  <c r="E419" i="13" l="1"/>
  <c r="F419" i="13"/>
  <c r="D420" i="13"/>
  <c r="A420" i="13" s="1"/>
  <c r="G419" i="13"/>
  <c r="E420" i="13" l="1"/>
  <c r="G420" i="13"/>
  <c r="F420" i="13"/>
  <c r="D421" i="13"/>
  <c r="A421" i="13" s="1"/>
  <c r="E421" i="13" l="1"/>
  <c r="F421" i="13"/>
  <c r="D422" i="13"/>
  <c r="A422" i="13" s="1"/>
  <c r="G421" i="13"/>
  <c r="E422" i="13" l="1"/>
  <c r="F422" i="13"/>
  <c r="G422" i="13"/>
  <c r="D423" i="13"/>
  <c r="A423" i="13" s="1"/>
  <c r="E423" i="13" l="1"/>
  <c r="G423" i="13"/>
  <c r="D424" i="13"/>
  <c r="A424" i="13" s="1"/>
  <c r="F423" i="13"/>
  <c r="E424" i="13" l="1"/>
  <c r="D425" i="13"/>
  <c r="A425" i="13" s="1"/>
  <c r="F424" i="13"/>
  <c r="G424" i="13"/>
  <c r="E425" i="13" l="1"/>
  <c r="D426" i="13"/>
  <c r="A426" i="13" s="1"/>
  <c r="G425" i="13"/>
  <c r="F425" i="13"/>
  <c r="E426" i="13" l="1"/>
  <c r="G426" i="13" s="1"/>
  <c r="F426" i="13"/>
  <c r="D427" i="13"/>
  <c r="A427" i="13" s="1"/>
  <c r="E427" i="13" l="1"/>
  <c r="F427" i="13"/>
  <c r="D428" i="13"/>
  <c r="A428" i="13" s="1"/>
  <c r="G427" i="13"/>
  <c r="E428" i="13" l="1"/>
  <c r="F428" i="13"/>
  <c r="D429" i="13"/>
  <c r="A429" i="13" s="1"/>
  <c r="G428" i="13"/>
  <c r="E429" i="13" l="1"/>
  <c r="G429" i="13"/>
  <c r="D430" i="13"/>
  <c r="A430" i="13" s="1"/>
  <c r="F429" i="13"/>
  <c r="E430" i="13" l="1"/>
  <c r="G430" i="13"/>
  <c r="F430" i="13"/>
  <c r="D431" i="13"/>
  <c r="A431" i="13" s="1"/>
  <c r="E431" i="13" l="1"/>
  <c r="D432" i="13"/>
  <c r="A432" i="13" s="1"/>
  <c r="G431" i="13"/>
  <c r="F431" i="13"/>
  <c r="E432" i="13" l="1"/>
  <c r="F432" i="13"/>
  <c r="D433" i="13"/>
  <c r="A433" i="13" s="1"/>
  <c r="G432" i="13"/>
  <c r="E433" i="13" l="1"/>
  <c r="F433" i="13"/>
  <c r="G433" i="13"/>
  <c r="D434" i="13"/>
  <c r="A434" i="13" s="1"/>
  <c r="E434" i="13" l="1"/>
  <c r="G434" i="13"/>
  <c r="D435" i="13"/>
  <c r="A435" i="13" s="1"/>
  <c r="F434" i="13"/>
  <c r="E435" i="13" l="1"/>
  <c r="D436" i="13"/>
  <c r="A436" i="13" s="1"/>
  <c r="G435" i="13"/>
  <c r="F435" i="13"/>
  <c r="E436" i="13" l="1"/>
  <c r="D437" i="13"/>
  <c r="A437" i="13" s="1"/>
  <c r="G436" i="13"/>
  <c r="F436" i="13"/>
  <c r="E437" i="13" l="1"/>
  <c r="G437" i="13"/>
  <c r="F437" i="13"/>
  <c r="D438" i="13"/>
  <c r="A438" i="13" s="1"/>
  <c r="E438" i="13" l="1"/>
  <c r="G438" i="13" s="1"/>
  <c r="F438" i="13"/>
  <c r="D439" i="13"/>
  <c r="A439" i="13" s="1"/>
  <c r="E439" i="13" l="1"/>
  <c r="G439" i="13"/>
  <c r="D440" i="13"/>
  <c r="A440" i="13" s="1"/>
  <c r="F439" i="13"/>
  <c r="E440" i="13" l="1"/>
  <c r="G440" i="13"/>
  <c r="F440" i="13"/>
  <c r="D441" i="13"/>
  <c r="A441" i="13" s="1"/>
  <c r="E441" i="13" l="1"/>
  <c r="G441" i="13" s="1"/>
  <c r="F441" i="13"/>
  <c r="D442" i="13"/>
  <c r="A442" i="13" s="1"/>
  <c r="E442" i="13" l="1"/>
  <c r="D443" i="13"/>
  <c r="A443" i="13" s="1"/>
  <c r="F442" i="13"/>
  <c r="G442" i="13"/>
  <c r="E443" i="13" l="1"/>
  <c r="G443" i="13"/>
  <c r="D444" i="13"/>
  <c r="A444" i="13" s="1"/>
  <c r="F443" i="13"/>
  <c r="E444" i="13" l="1"/>
  <c r="G444" i="13" s="1"/>
  <c r="F444" i="13"/>
  <c r="D445" i="13"/>
  <c r="A445" i="13" s="1"/>
  <c r="E445" i="13" l="1"/>
  <c r="G445" i="13" s="1"/>
  <c r="F445" i="13"/>
  <c r="D446" i="13"/>
  <c r="A446" i="13" s="1"/>
  <c r="E446" i="13" l="1"/>
  <c r="F446" i="13"/>
  <c r="D447" i="13"/>
  <c r="A447" i="13" s="1"/>
  <c r="G446" i="13"/>
  <c r="E447" i="13" l="1"/>
  <c r="D448" i="13"/>
  <c r="A448" i="13" s="1"/>
  <c r="G447" i="13"/>
  <c r="F447" i="13"/>
  <c r="E448" i="13" l="1"/>
  <c r="G448" i="13"/>
  <c r="F448" i="13"/>
  <c r="D449" i="13"/>
  <c r="A449" i="13" s="1"/>
  <c r="E449" i="13" l="1"/>
  <c r="F449" i="13"/>
  <c r="G449" i="13"/>
  <c r="D450" i="13"/>
  <c r="A450" i="13" s="1"/>
  <c r="E450" i="13" l="1"/>
  <c r="F450" i="13"/>
  <c r="D451" i="13"/>
  <c r="A451" i="13" s="1"/>
  <c r="G450" i="13"/>
  <c r="E451" i="13" l="1"/>
  <c r="F451" i="13"/>
  <c r="G451" i="13"/>
  <c r="D452" i="13"/>
  <c r="A452" i="13" s="1"/>
  <c r="E452" i="13" l="1"/>
  <c r="F452" i="13"/>
  <c r="D453" i="13"/>
  <c r="A453" i="13" s="1"/>
  <c r="G452" i="13"/>
  <c r="E453" i="13" l="1"/>
  <c r="F453" i="13"/>
  <c r="D454" i="13"/>
  <c r="A454" i="13" s="1"/>
  <c r="G453" i="13"/>
  <c r="E454" i="13" l="1"/>
  <c r="D455" i="13"/>
  <c r="A455" i="13" s="1"/>
  <c r="F454" i="13"/>
  <c r="G454" i="13"/>
  <c r="E455" i="13" l="1"/>
  <c r="G455" i="13"/>
  <c r="F455" i="13"/>
  <c r="D456" i="13"/>
  <c r="A456" i="13" s="1"/>
  <c r="E456" i="13" l="1"/>
  <c r="G456" i="13"/>
  <c r="D457" i="13"/>
  <c r="A457" i="13" s="1"/>
  <c r="F456" i="13"/>
  <c r="E457" i="13" l="1"/>
  <c r="G457" i="13"/>
  <c r="F457" i="13"/>
  <c r="D458" i="13"/>
  <c r="A458" i="13" s="1"/>
  <c r="E458" i="13" l="1"/>
  <c r="D459" i="13"/>
  <c r="A459" i="13" s="1"/>
  <c r="F458" i="13"/>
  <c r="G458" i="13"/>
  <c r="E459" i="13" l="1"/>
  <c r="D460" i="13"/>
  <c r="A460" i="13" s="1"/>
  <c r="G459" i="13"/>
  <c r="F459" i="13"/>
  <c r="E460" i="13" l="1"/>
  <c r="G460" i="13" s="1"/>
  <c r="F460" i="13"/>
  <c r="D461" i="13"/>
  <c r="A461" i="13" s="1"/>
  <c r="E461" i="13" l="1"/>
  <c r="F461" i="13"/>
  <c r="D462" i="13"/>
  <c r="A462" i="13" s="1"/>
  <c r="G461" i="13"/>
  <c r="E462" i="13" l="1"/>
  <c r="G462" i="13"/>
  <c r="D463" i="13"/>
  <c r="A463" i="13" s="1"/>
  <c r="F462" i="13"/>
  <c r="E463" i="13" l="1"/>
  <c r="G463" i="13" s="1"/>
  <c r="F463" i="13"/>
  <c r="D464" i="13"/>
  <c r="A464" i="13" s="1"/>
  <c r="E464" i="13" l="1"/>
  <c r="D465" i="13"/>
  <c r="A465" i="13" s="1"/>
  <c r="F464" i="13"/>
  <c r="G464" i="13"/>
  <c r="E465" i="13" l="1"/>
  <c r="F465" i="13"/>
  <c r="D466" i="13"/>
  <c r="A466" i="13" s="1"/>
  <c r="G465" i="13"/>
  <c r="E466" i="13" l="1"/>
  <c r="G466" i="13" s="1"/>
  <c r="F466" i="13"/>
  <c r="D467" i="13"/>
  <c r="A467" i="13" s="1"/>
  <c r="E467" i="13" l="1"/>
  <c r="G467" i="13" s="1"/>
  <c r="F467" i="13"/>
  <c r="D468" i="13"/>
  <c r="A468" i="13" s="1"/>
  <c r="E468" i="13" l="1"/>
  <c r="G468" i="13"/>
  <c r="F468" i="13"/>
  <c r="D469" i="13"/>
  <c r="A469" i="13" s="1"/>
  <c r="E469" i="13" l="1"/>
  <c r="F469" i="13"/>
  <c r="D470" i="13"/>
  <c r="A470" i="13" s="1"/>
  <c r="G469" i="13"/>
  <c r="E470" i="13" l="1"/>
  <c r="G470" i="13" s="1"/>
  <c r="F470" i="13"/>
  <c r="D471" i="13"/>
  <c r="A471" i="13" s="1"/>
  <c r="E471" i="13" l="1"/>
  <c r="F471" i="13"/>
  <c r="D472" i="13"/>
  <c r="A472" i="13" s="1"/>
  <c r="G471" i="13"/>
  <c r="E472" i="13" l="1"/>
  <c r="G472" i="13"/>
  <c r="F472" i="13"/>
  <c r="D473" i="13"/>
  <c r="A473" i="13" s="1"/>
  <c r="E473" i="13" l="1"/>
  <c r="G473" i="13" s="1"/>
  <c r="F473" i="13"/>
  <c r="D474" i="13"/>
  <c r="A474" i="13" s="1"/>
  <c r="E474" i="13" l="1"/>
  <c r="D475" i="13"/>
  <c r="A475" i="13" s="1"/>
  <c r="G474" i="13"/>
  <c r="F474" i="13"/>
  <c r="E475" i="13" l="1"/>
  <c r="F475" i="13"/>
  <c r="G475" i="13"/>
  <c r="D476" i="13"/>
  <c r="A476" i="13" s="1"/>
  <c r="E476" i="13" l="1"/>
  <c r="D477" i="13"/>
  <c r="A477" i="13" s="1"/>
  <c r="G476" i="13"/>
  <c r="F476" i="13"/>
  <c r="E477" i="13" l="1"/>
  <c r="G477" i="13" s="1"/>
  <c r="F477" i="13"/>
  <c r="D478" i="13"/>
  <c r="A478" i="13" s="1"/>
  <c r="E478" i="13" l="1"/>
  <c r="G478" i="13" s="1"/>
  <c r="F478" i="13"/>
  <c r="D479" i="13"/>
  <c r="A479" i="13" s="1"/>
  <c r="E479" i="13" l="1"/>
  <c r="F479" i="13"/>
  <c r="D480" i="13"/>
  <c r="A480" i="13" s="1"/>
  <c r="G479" i="13"/>
  <c r="E480" i="13" l="1"/>
  <c r="F480" i="13"/>
  <c r="D481" i="13"/>
  <c r="A481" i="13" s="1"/>
  <c r="G480" i="13"/>
  <c r="E481" i="13" l="1"/>
  <c r="D482" i="13"/>
  <c r="A482" i="13" s="1"/>
  <c r="G481" i="13"/>
  <c r="F481" i="13"/>
  <c r="E482" i="13" l="1"/>
  <c r="F482" i="13"/>
  <c r="D483" i="13"/>
  <c r="A483" i="13" s="1"/>
  <c r="G482" i="13"/>
  <c r="E483" i="13" l="1"/>
  <c r="D484" i="13"/>
  <c r="A484" i="13" s="1"/>
  <c r="G483" i="13"/>
  <c r="F483" i="13"/>
  <c r="E484" i="13" l="1"/>
  <c r="F484" i="13"/>
  <c r="G484" i="13"/>
  <c r="D485" i="13"/>
  <c r="A485" i="13" s="1"/>
  <c r="E485" i="13" l="1"/>
  <c r="G485" i="13"/>
  <c r="D486" i="13"/>
  <c r="A486" i="13" s="1"/>
  <c r="F485" i="13"/>
  <c r="E486" i="13" l="1"/>
  <c r="F486" i="13"/>
  <c r="G486" i="13"/>
  <c r="D487" i="13"/>
  <c r="A487" i="13" s="1"/>
  <c r="E487" i="13" l="1"/>
  <c r="G487" i="13"/>
  <c r="D488" i="13"/>
  <c r="A488" i="13" s="1"/>
  <c r="F487" i="13"/>
  <c r="E488" i="13" l="1"/>
  <c r="G488" i="13"/>
  <c r="D489" i="13"/>
  <c r="A489" i="13" s="1"/>
  <c r="F488" i="13"/>
  <c r="E489" i="13" l="1"/>
  <c r="G489" i="13" s="1"/>
  <c r="F489" i="13"/>
  <c r="D490" i="13"/>
  <c r="A490" i="13" s="1"/>
  <c r="E490" i="13" l="1"/>
  <c r="G490" i="13"/>
  <c r="F490" i="13"/>
  <c r="D491" i="13"/>
  <c r="A491" i="13" s="1"/>
  <c r="E491" i="13" l="1"/>
  <c r="D492" i="13"/>
  <c r="A492" i="13" s="1"/>
  <c r="G491" i="13"/>
  <c r="F491" i="13"/>
  <c r="E492" i="13" l="1"/>
  <c r="F492" i="13"/>
  <c r="G492" i="13"/>
  <c r="D493" i="13"/>
  <c r="A493" i="13" s="1"/>
  <c r="E493" i="13" l="1"/>
  <c r="G493" i="13"/>
  <c r="F493" i="13"/>
  <c r="D494" i="13"/>
  <c r="A494" i="13" s="1"/>
  <c r="E494" i="13" l="1"/>
  <c r="F494" i="13"/>
  <c r="D495" i="13"/>
  <c r="A495" i="13" s="1"/>
  <c r="G494" i="13"/>
  <c r="E495" i="13" l="1"/>
  <c r="F495" i="13"/>
  <c r="D496" i="13"/>
  <c r="A496" i="13" s="1"/>
  <c r="G495" i="13"/>
  <c r="E496" i="13" l="1"/>
  <c r="F496" i="13"/>
  <c r="G496" i="13"/>
  <c r="D497" i="13"/>
  <c r="A497" i="13" s="1"/>
  <c r="E497" i="13" l="1"/>
  <c r="F497" i="13"/>
  <c r="G497" i="13"/>
  <c r="D498" i="13"/>
  <c r="A498" i="13" s="1"/>
  <c r="E498" i="13" l="1"/>
  <c r="G498" i="13" s="1"/>
  <c r="F498" i="13"/>
  <c r="D499" i="13"/>
  <c r="A499" i="13" s="1"/>
  <c r="E499" i="13" l="1"/>
  <c r="D500" i="13"/>
  <c r="A500" i="13" s="1"/>
  <c r="G499" i="13"/>
  <c r="F499" i="13"/>
  <c r="E500" i="13" l="1"/>
  <c r="D501" i="13"/>
  <c r="A501" i="13" s="1"/>
  <c r="F500" i="13"/>
  <c r="G500" i="13"/>
  <c r="E501" i="13" l="1"/>
  <c r="F501" i="13"/>
  <c r="D502" i="13"/>
  <c r="A502" i="13" s="1"/>
  <c r="G501" i="13"/>
  <c r="E502" i="13" l="1"/>
  <c r="G502" i="13"/>
  <c r="D503" i="13"/>
  <c r="A503" i="13" s="1"/>
  <c r="F502" i="13"/>
  <c r="E503" i="13" l="1"/>
  <c r="G503" i="13"/>
  <c r="F503" i="13"/>
  <c r="D504" i="13"/>
  <c r="A504" i="13" s="1"/>
  <c r="E504" i="13" l="1"/>
  <c r="F504" i="13"/>
  <c r="D505" i="13"/>
  <c r="A505" i="13" s="1"/>
  <c r="G504" i="13"/>
  <c r="E505" i="13" l="1"/>
  <c r="D506" i="13"/>
  <c r="A506" i="13" s="1"/>
  <c r="F505" i="13"/>
  <c r="G505" i="13"/>
  <c r="E506" i="13" l="1"/>
  <c r="G506" i="13" s="1"/>
  <c r="F506" i="13"/>
  <c r="D507" i="13"/>
  <c r="A507" i="13" s="1"/>
  <c r="E507" i="13" l="1"/>
  <c r="G507" i="13"/>
  <c r="D508" i="13"/>
  <c r="A508" i="13" s="1"/>
  <c r="F507" i="13"/>
  <c r="E508" i="13" l="1"/>
  <c r="F508" i="13"/>
  <c r="G508" i="13"/>
  <c r="D509" i="13"/>
  <c r="A509" i="13" s="1"/>
  <c r="E509" i="13" l="1"/>
  <c r="D510" i="13"/>
  <c r="A510" i="13" s="1"/>
  <c r="G509" i="13"/>
  <c r="F509" i="13"/>
  <c r="E510" i="13" l="1"/>
  <c r="G510" i="13" s="1"/>
  <c r="D511" i="13"/>
  <c r="A511" i="13" s="1"/>
  <c r="F510" i="13"/>
  <c r="E511" i="13" l="1"/>
  <c r="G511" i="13" s="1"/>
  <c r="F511" i="13"/>
  <c r="D512" i="13"/>
  <c r="A512" i="13" s="1"/>
  <c r="E512" i="13" l="1"/>
  <c r="G512" i="13" s="1"/>
  <c r="F512" i="13"/>
  <c r="D513" i="13"/>
  <c r="A513" i="13" s="1"/>
  <c r="E513" i="13" l="1"/>
  <c r="F513" i="13"/>
  <c r="G513" i="13"/>
  <c r="D514" i="13"/>
  <c r="A514" i="13" s="1"/>
  <c r="E514" i="13" l="1"/>
  <c r="G514" i="13"/>
  <c r="F514" i="13"/>
  <c r="D515" i="13"/>
  <c r="A515" i="13" s="1"/>
  <c r="E515" i="13" l="1"/>
  <c r="G515" i="13" s="1"/>
  <c r="F515" i="13"/>
  <c r="D516" i="13"/>
  <c r="A516" i="13" s="1"/>
  <c r="E516" i="13" l="1"/>
  <c r="D517" i="13"/>
  <c r="A517" i="13" s="1"/>
  <c r="G516" i="13"/>
  <c r="F516" i="13"/>
  <c r="E517" i="13" l="1"/>
  <c r="D518" i="13"/>
  <c r="A518" i="13" s="1"/>
  <c r="G517" i="13"/>
  <c r="F517" i="13"/>
  <c r="E518" i="13" l="1"/>
  <c r="G518" i="13" s="1"/>
  <c r="F518" i="13"/>
  <c r="D519" i="13"/>
  <c r="A519" i="13" s="1"/>
  <c r="E519" i="13" l="1"/>
  <c r="G519" i="13" s="1"/>
  <c r="F519" i="13"/>
  <c r="D520" i="13"/>
  <c r="A520" i="13" s="1"/>
  <c r="E520" i="13" l="1"/>
  <c r="F520" i="13"/>
  <c r="D521" i="13"/>
  <c r="A521" i="13" s="1"/>
  <c r="G520" i="13"/>
  <c r="E521" i="13" l="1"/>
  <c r="F521" i="13"/>
  <c r="G521" i="13"/>
  <c r="D522" i="13"/>
  <c r="A522" i="13" s="1"/>
  <c r="E522" i="13" l="1"/>
  <c r="D523" i="13"/>
  <c r="A523" i="13" s="1"/>
  <c r="G522" i="13"/>
  <c r="F522" i="13"/>
  <c r="E523" i="13" l="1"/>
  <c r="F523" i="13"/>
  <c r="D524" i="13"/>
  <c r="A524" i="13" s="1"/>
  <c r="G523" i="13"/>
  <c r="E524" i="13" l="1"/>
  <c r="G524" i="13"/>
  <c r="F524" i="13"/>
  <c r="D525" i="13"/>
  <c r="A525" i="13" s="1"/>
  <c r="E525" i="13" l="1"/>
  <c r="F525" i="13"/>
  <c r="D526" i="13"/>
  <c r="A526" i="13" s="1"/>
  <c r="G525" i="13"/>
  <c r="E526" i="13" l="1"/>
  <c r="F526" i="13"/>
  <c r="D527" i="13"/>
  <c r="A527" i="13" s="1"/>
  <c r="G526" i="13"/>
  <c r="E527" i="13" l="1"/>
  <c r="D528" i="13"/>
  <c r="A528" i="13" s="1"/>
  <c r="G527" i="13"/>
  <c r="F527" i="13"/>
  <c r="E528" i="13" l="1"/>
  <c r="G528" i="13"/>
  <c r="F528" i="13"/>
  <c r="D529" i="13"/>
  <c r="A529" i="13" s="1"/>
  <c r="E529" i="13" l="1"/>
  <c r="F529" i="13"/>
  <c r="D530" i="13"/>
  <c r="A530" i="13" s="1"/>
  <c r="G529" i="13"/>
  <c r="E530" i="13" l="1"/>
  <c r="F530" i="13"/>
  <c r="D531" i="13"/>
  <c r="A531" i="13" s="1"/>
  <c r="G530" i="13"/>
  <c r="E531" i="13" l="1"/>
  <c r="F531" i="13"/>
  <c r="G531" i="13"/>
  <c r="D532" i="13"/>
  <c r="A532" i="13" s="1"/>
  <c r="E532" i="13" l="1"/>
  <c r="G532" i="13"/>
  <c r="D533" i="13"/>
  <c r="A533" i="13" s="1"/>
  <c r="F532" i="13"/>
  <c r="E533" i="13" l="1"/>
  <c r="D534" i="13"/>
  <c r="A534" i="13" s="1"/>
  <c r="G533" i="13"/>
  <c r="F533" i="13"/>
  <c r="E534" i="13" l="1"/>
  <c r="D535" i="13"/>
  <c r="A535" i="13" s="1"/>
  <c r="G534" i="13"/>
  <c r="F534" i="13"/>
  <c r="E535" i="13" l="1"/>
  <c r="G535" i="13" s="1"/>
  <c r="F535" i="13"/>
  <c r="D536" i="13"/>
  <c r="A536" i="13" s="1"/>
  <c r="E536" i="13" l="1"/>
  <c r="G536" i="13" s="1"/>
  <c r="F536" i="13"/>
  <c r="D537" i="13"/>
  <c r="A537" i="13" s="1"/>
  <c r="E537" i="13" l="1"/>
  <c r="G537" i="13" s="1"/>
  <c r="F537" i="13"/>
  <c r="D538" i="13"/>
  <c r="A538" i="13" s="1"/>
  <c r="E538" i="13" l="1"/>
  <c r="D539" i="13"/>
  <c r="A539" i="13" s="1"/>
  <c r="G538" i="13"/>
  <c r="F538" i="13"/>
  <c r="E539" i="13" l="1"/>
  <c r="G539" i="13"/>
  <c r="D540" i="13"/>
  <c r="A540" i="13" s="1"/>
  <c r="F539" i="13"/>
  <c r="E540" i="13" l="1"/>
  <c r="D541" i="13"/>
  <c r="A541" i="13" s="1"/>
  <c r="G540" i="13"/>
  <c r="F540" i="13"/>
  <c r="E541" i="13" l="1"/>
  <c r="G541" i="13" s="1"/>
  <c r="F541" i="13"/>
  <c r="D542" i="13"/>
  <c r="A542" i="13" s="1"/>
  <c r="E542" i="13" l="1"/>
  <c r="G542" i="13"/>
  <c r="F542" i="13"/>
  <c r="D543" i="13"/>
  <c r="A543" i="13" s="1"/>
  <c r="E543" i="13" l="1"/>
  <c r="F543" i="13"/>
  <c r="D544" i="13"/>
  <c r="A544" i="13" s="1"/>
  <c r="G543" i="13"/>
  <c r="E544" i="13" l="1"/>
  <c r="G544" i="13" s="1"/>
  <c r="F544" i="13"/>
  <c r="D545" i="13"/>
  <c r="A545" i="13" s="1"/>
  <c r="E545" i="13" l="1"/>
  <c r="F545" i="13"/>
  <c r="G545" i="13"/>
  <c r="D546" i="13"/>
  <c r="A546" i="13" s="1"/>
  <c r="E546" i="13" l="1"/>
  <c r="G546" i="13"/>
  <c r="D547" i="13"/>
  <c r="A547" i="13" s="1"/>
  <c r="F546" i="13"/>
  <c r="E547" i="13" l="1"/>
  <c r="G547" i="13"/>
  <c r="F547" i="13"/>
  <c r="D548" i="13"/>
  <c r="A548" i="13" s="1"/>
  <c r="E548" i="13" l="1"/>
  <c r="G548" i="13" s="1"/>
  <c r="D549" i="13"/>
  <c r="A549" i="13" s="1"/>
  <c r="F548" i="13"/>
  <c r="E549" i="13" l="1"/>
  <c r="D550" i="13"/>
  <c r="A550" i="13" s="1"/>
  <c r="G549" i="13"/>
  <c r="F549" i="13"/>
  <c r="E550" i="13" l="1"/>
  <c r="F550" i="13"/>
  <c r="D551" i="13"/>
  <c r="A551" i="13" s="1"/>
  <c r="G550" i="13"/>
  <c r="E551" i="13" l="1"/>
  <c r="D552" i="13"/>
  <c r="A552" i="13" s="1"/>
  <c r="G551" i="13"/>
  <c r="F551" i="13"/>
  <c r="E552" i="13" l="1"/>
  <c r="G552" i="13" s="1"/>
  <c r="F552" i="13"/>
  <c r="D553" i="13"/>
  <c r="A553" i="13" s="1"/>
  <c r="E553" i="13" l="1"/>
  <c r="G553" i="13" s="1"/>
  <c r="F553" i="13"/>
  <c r="D554" i="13"/>
  <c r="A554" i="13" s="1"/>
  <c r="E554" i="13" l="1"/>
  <c r="D555" i="13"/>
  <c r="A555" i="13" s="1"/>
  <c r="G554" i="13"/>
  <c r="F554" i="13"/>
  <c r="E555" i="13" l="1"/>
  <c r="F555" i="13"/>
  <c r="G555" i="13"/>
  <c r="D556" i="13"/>
  <c r="A556" i="13" s="1"/>
  <c r="E556" i="13" l="1"/>
  <c r="G556" i="13"/>
  <c r="F556" i="13"/>
  <c r="D557" i="13"/>
  <c r="A557" i="13" s="1"/>
  <c r="E557" i="13" l="1"/>
  <c r="D558" i="13"/>
  <c r="A558" i="13" s="1"/>
  <c r="G557" i="13"/>
  <c r="F557" i="13"/>
  <c r="E558" i="13" l="1"/>
  <c r="D559" i="13"/>
  <c r="A559" i="13" s="1"/>
  <c r="F558" i="13"/>
  <c r="G558" i="13"/>
  <c r="E559" i="13" l="1"/>
  <c r="G559" i="13" s="1"/>
  <c r="D560" i="13"/>
  <c r="A560" i="13" s="1"/>
  <c r="F559" i="13"/>
  <c r="E560" i="13" l="1"/>
  <c r="G560" i="13"/>
  <c r="F560" i="13"/>
  <c r="D561" i="13"/>
  <c r="A561" i="13" s="1"/>
  <c r="E561" i="13" l="1"/>
  <c r="D562" i="13"/>
  <c r="A562" i="13" s="1"/>
  <c r="G561" i="13"/>
  <c r="F561" i="13"/>
  <c r="E562" i="13" l="1"/>
  <c r="F562" i="13"/>
  <c r="D563" i="13"/>
  <c r="A563" i="13" s="1"/>
  <c r="G562" i="13"/>
  <c r="E563" i="13" l="1"/>
  <c r="G563" i="13"/>
  <c r="F563" i="13"/>
  <c r="D564" i="13"/>
  <c r="A564" i="13" s="1"/>
  <c r="E564" i="13" l="1"/>
  <c r="G564" i="13" s="1"/>
  <c r="F564" i="13"/>
  <c r="D565" i="13"/>
  <c r="A565" i="13" s="1"/>
  <c r="E565" i="13" l="1"/>
  <c r="F565" i="13"/>
  <c r="D566" i="13"/>
  <c r="A566" i="13" s="1"/>
  <c r="G565" i="13"/>
  <c r="E566" i="13" l="1"/>
  <c r="G566" i="13" s="1"/>
  <c r="F566" i="13"/>
  <c r="D567" i="13"/>
  <c r="A567" i="13" s="1"/>
  <c r="E567" i="13" l="1"/>
  <c r="F567" i="13"/>
  <c r="D568" i="13"/>
  <c r="A568" i="13" s="1"/>
  <c r="G567" i="13"/>
  <c r="E568" i="13" l="1"/>
  <c r="D569" i="13"/>
  <c r="A569" i="13" s="1"/>
  <c r="F568" i="13"/>
  <c r="G568" i="13"/>
  <c r="E569" i="13" l="1"/>
  <c r="G569" i="13"/>
  <c r="D570" i="13"/>
  <c r="A570" i="13" s="1"/>
  <c r="F569" i="13"/>
  <c r="E570" i="13" l="1"/>
  <c r="D571" i="13"/>
  <c r="A571" i="13" s="1"/>
  <c r="G570" i="13"/>
  <c r="F570" i="13"/>
  <c r="E571" i="13" l="1"/>
  <c r="F571" i="13"/>
  <c r="D572" i="13"/>
  <c r="A572" i="13" s="1"/>
  <c r="G571" i="13"/>
  <c r="E572" i="13" l="1"/>
  <c r="F572" i="13"/>
  <c r="D573" i="13"/>
  <c r="A573" i="13" s="1"/>
  <c r="G572" i="13"/>
  <c r="E573" i="13" l="1"/>
  <c r="F573" i="13"/>
  <c r="D574" i="13"/>
  <c r="A574" i="13" s="1"/>
  <c r="G573" i="13"/>
  <c r="E574" i="13" l="1"/>
  <c r="F574" i="13"/>
  <c r="D575" i="13"/>
  <c r="A575" i="13" s="1"/>
  <c r="G574" i="13"/>
  <c r="E575" i="13" l="1"/>
  <c r="D576" i="13"/>
  <c r="A576" i="13" s="1"/>
  <c r="F575" i="13"/>
  <c r="G575" i="13"/>
  <c r="E576" i="13" l="1"/>
  <c r="G576" i="13" s="1"/>
  <c r="F576" i="13"/>
  <c r="D577" i="13"/>
  <c r="A577" i="13" s="1"/>
  <c r="E577" i="13" l="1"/>
  <c r="F577" i="13"/>
  <c r="D578" i="13"/>
  <c r="A578" i="13" s="1"/>
  <c r="G577" i="13"/>
  <c r="E578" i="13" l="1"/>
  <c r="G578" i="13" s="1"/>
  <c r="F578" i="13"/>
  <c r="D579" i="13"/>
  <c r="A579" i="13" s="1"/>
  <c r="E579" i="13" l="1"/>
  <c r="G579" i="13"/>
  <c r="F579" i="13"/>
  <c r="D580" i="13"/>
  <c r="A580" i="13" s="1"/>
  <c r="E580" i="13" l="1"/>
  <c r="G580" i="13" s="1"/>
  <c r="F580" i="13"/>
  <c r="D581" i="13"/>
  <c r="A581" i="13" s="1"/>
  <c r="E581" i="13" l="1"/>
  <c r="G581" i="13" s="1"/>
  <c r="F581" i="13"/>
  <c r="D582" i="13"/>
  <c r="A582" i="13" s="1"/>
  <c r="E582" i="13" l="1"/>
  <c r="G582" i="13" s="1"/>
  <c r="D583" i="13"/>
  <c r="A583" i="13" s="1"/>
  <c r="F582" i="13"/>
  <c r="E583" i="13" l="1"/>
  <c r="G583" i="13"/>
  <c r="D584" i="13"/>
  <c r="A584" i="13" s="1"/>
  <c r="F583" i="13"/>
  <c r="E584" i="13" l="1"/>
  <c r="D585" i="13"/>
  <c r="A585" i="13" s="1"/>
  <c r="F584" i="13"/>
  <c r="G584" i="13"/>
  <c r="E585" i="13" l="1"/>
  <c r="D586" i="13"/>
  <c r="A586" i="13" s="1"/>
  <c r="G585" i="13"/>
  <c r="F585" i="13"/>
  <c r="E586" i="13" l="1"/>
  <c r="D587" i="13"/>
  <c r="A587" i="13" s="1"/>
  <c r="G586" i="13"/>
  <c r="F586" i="13"/>
  <c r="E587" i="13" l="1"/>
  <c r="D588" i="13"/>
  <c r="A588" i="13" s="1"/>
  <c r="G587" i="13"/>
  <c r="F587" i="13"/>
  <c r="E588" i="13" l="1"/>
  <c r="D589" i="13"/>
  <c r="A589" i="13" s="1"/>
  <c r="G588" i="13"/>
  <c r="F588" i="13"/>
  <c r="E589" i="13" l="1"/>
  <c r="F589" i="13"/>
  <c r="G589" i="13"/>
  <c r="D590" i="13"/>
  <c r="A590" i="13" s="1"/>
  <c r="E590" i="13" l="1"/>
  <c r="G590" i="13"/>
  <c r="F590" i="13"/>
  <c r="D591" i="13"/>
  <c r="A591" i="13" s="1"/>
  <c r="E591" i="13" l="1"/>
  <c r="G591" i="13"/>
  <c r="F591" i="13"/>
  <c r="D592" i="13"/>
  <c r="A592" i="13" s="1"/>
  <c r="E592" i="13" l="1"/>
  <c r="D593" i="13"/>
  <c r="A593" i="13" s="1"/>
  <c r="G592" i="13"/>
  <c r="F592" i="13"/>
  <c r="E593" i="13" l="1"/>
  <c r="F593" i="13"/>
  <c r="G593" i="13"/>
  <c r="D594" i="13"/>
  <c r="A594" i="13" s="1"/>
  <c r="E594" i="13" l="1"/>
  <c r="G594" i="13"/>
  <c r="F594" i="13"/>
  <c r="D595" i="13"/>
  <c r="A595" i="13" s="1"/>
  <c r="E595" i="13" l="1"/>
  <c r="F595" i="13"/>
  <c r="D596" i="13"/>
  <c r="A596" i="13" s="1"/>
  <c r="G595" i="13"/>
  <c r="E596" i="13" l="1"/>
  <c r="F596" i="13"/>
  <c r="D597" i="13"/>
  <c r="A597" i="13" s="1"/>
  <c r="G596" i="13"/>
  <c r="E597" i="13" l="1"/>
  <c r="F597" i="13"/>
  <c r="D598" i="13"/>
  <c r="A598" i="13" s="1"/>
  <c r="G597" i="13"/>
  <c r="E598" i="13" l="1"/>
  <c r="D599" i="13"/>
  <c r="A599" i="13" s="1"/>
  <c r="G598" i="13"/>
  <c r="F598" i="13"/>
  <c r="E599" i="13" l="1"/>
  <c r="G599" i="13" s="1"/>
  <c r="F599" i="13"/>
  <c r="D600" i="13"/>
  <c r="A600" i="13" s="1"/>
  <c r="E600" i="13" l="1"/>
  <c r="D601" i="13"/>
  <c r="A601" i="13" s="1"/>
  <c r="G600" i="13"/>
  <c r="F600" i="13"/>
  <c r="E601" i="13" l="1"/>
  <c r="G601" i="13"/>
  <c r="F601" i="13"/>
  <c r="D602" i="13"/>
  <c r="A602" i="13" s="1"/>
  <c r="E602" i="13" l="1"/>
  <c r="G602" i="13" s="1"/>
  <c r="F602" i="13"/>
  <c r="D603" i="13"/>
  <c r="A603" i="13" s="1"/>
  <c r="E603" i="13" l="1"/>
  <c r="G603" i="13"/>
  <c r="F603" i="13"/>
  <c r="D604" i="13"/>
  <c r="A604" i="13" s="1"/>
  <c r="E604" i="13" l="1"/>
  <c r="G604" i="13" s="1"/>
  <c r="F604" i="13"/>
  <c r="D605" i="13"/>
  <c r="A605" i="13" s="1"/>
  <c r="E605" i="13" l="1"/>
  <c r="D606" i="13"/>
  <c r="A606" i="13" s="1"/>
  <c r="G605" i="13"/>
  <c r="F605" i="13"/>
  <c r="E606" i="13" l="1"/>
  <c r="G606" i="13"/>
  <c r="D607" i="13"/>
  <c r="A607" i="13" s="1"/>
  <c r="F606" i="13"/>
  <c r="E607" i="13" l="1"/>
  <c r="D608" i="13"/>
  <c r="A608" i="13" s="1"/>
  <c r="G607" i="13"/>
  <c r="F607" i="13"/>
  <c r="E608" i="13" l="1"/>
  <c r="G608" i="13" s="1"/>
  <c r="F608" i="13"/>
  <c r="D609" i="13"/>
  <c r="A609" i="13" s="1"/>
  <c r="E609" i="13" l="1"/>
  <c r="G609" i="13" s="1"/>
  <c r="F609" i="13"/>
  <c r="D610" i="13"/>
  <c r="A610" i="13" s="1"/>
  <c r="E610" i="13" l="1"/>
  <c r="F610" i="13"/>
  <c r="D611" i="13"/>
  <c r="A611" i="13" s="1"/>
  <c r="G610" i="13"/>
  <c r="E611" i="13" l="1"/>
  <c r="F611" i="13"/>
  <c r="D612" i="13"/>
  <c r="A612" i="13" s="1"/>
  <c r="G611" i="13"/>
  <c r="E612" i="13" l="1"/>
  <c r="D613" i="13"/>
  <c r="A613" i="13" s="1"/>
  <c r="G612" i="13"/>
  <c r="F612" i="13"/>
  <c r="E613" i="13" l="1"/>
  <c r="G613" i="13" s="1"/>
  <c r="F613" i="13"/>
  <c r="D614" i="13"/>
  <c r="A614" i="13" s="1"/>
  <c r="E614" i="13" l="1"/>
  <c r="D615" i="13"/>
  <c r="A615" i="13" s="1"/>
  <c r="G614" i="13"/>
  <c r="F614" i="13"/>
  <c r="E615" i="13" l="1"/>
  <c r="F615" i="13"/>
  <c r="D616" i="13"/>
  <c r="A616" i="13" s="1"/>
  <c r="G615" i="13"/>
  <c r="E616" i="13" l="1"/>
  <c r="G616" i="13" s="1"/>
  <c r="F616" i="13"/>
  <c r="D617" i="13"/>
  <c r="A617" i="13" s="1"/>
  <c r="E617" i="13" l="1"/>
  <c r="D618" i="13"/>
  <c r="A618" i="13" s="1"/>
  <c r="G617" i="13"/>
  <c r="F617" i="13"/>
  <c r="E618" i="13" l="1"/>
  <c r="D619" i="13"/>
  <c r="A619" i="13" s="1"/>
  <c r="G618" i="13"/>
  <c r="F618" i="13"/>
  <c r="E619" i="13" l="1"/>
  <c r="G619" i="13" s="1"/>
  <c r="F619" i="13"/>
  <c r="D620" i="13"/>
  <c r="A620" i="13" s="1"/>
  <c r="E620" i="13" l="1"/>
  <c r="G620" i="13" s="1"/>
  <c r="F620" i="13"/>
  <c r="D621" i="13"/>
  <c r="A621" i="13" s="1"/>
  <c r="E621" i="13" l="1"/>
  <c r="D622" i="13"/>
  <c r="A622" i="13" s="1"/>
  <c r="F621" i="13"/>
  <c r="G621" i="13"/>
  <c r="E622" i="13" l="1"/>
  <c r="G622" i="13"/>
  <c r="F622" i="13"/>
  <c r="D623" i="13"/>
  <c r="A623" i="13" s="1"/>
  <c r="E623" i="13" l="1"/>
  <c r="F623" i="13"/>
  <c r="D624" i="13"/>
  <c r="A624" i="13" s="1"/>
  <c r="G623" i="13"/>
  <c r="E624" i="13" l="1"/>
  <c r="D625" i="13"/>
  <c r="A625" i="13" s="1"/>
  <c r="G624" i="13"/>
  <c r="F624" i="13"/>
  <c r="E625" i="13" l="1"/>
  <c r="F625" i="13"/>
  <c r="D626" i="13"/>
  <c r="A626" i="13" s="1"/>
  <c r="G625" i="13"/>
  <c r="E626" i="13" l="1"/>
  <c r="F626" i="13"/>
  <c r="D627" i="13"/>
  <c r="A627" i="13" s="1"/>
  <c r="G626" i="13"/>
  <c r="E627" i="13" l="1"/>
  <c r="D628" i="13"/>
  <c r="A628" i="13" s="1"/>
  <c r="G627" i="13"/>
  <c r="F627" i="13"/>
  <c r="E628" i="13" l="1"/>
  <c r="G628" i="13" s="1"/>
  <c r="D629" i="13"/>
  <c r="A629" i="13" s="1"/>
  <c r="F628" i="13"/>
  <c r="E629" i="13" l="1"/>
  <c r="D630" i="13"/>
  <c r="A630" i="13" s="1"/>
  <c r="G629" i="13"/>
  <c r="F629" i="13"/>
  <c r="E630" i="13" l="1"/>
  <c r="G630" i="13"/>
  <c r="F630" i="13"/>
  <c r="D631" i="13"/>
  <c r="A631" i="13" s="1"/>
  <c r="E631" i="13" l="1"/>
  <c r="G631" i="13"/>
  <c r="D632" i="13"/>
  <c r="A632" i="13" s="1"/>
  <c r="F631" i="13"/>
  <c r="E632" i="13" l="1"/>
  <c r="G632" i="13"/>
  <c r="F632" i="13"/>
  <c r="D633" i="13"/>
  <c r="A633" i="13" s="1"/>
  <c r="E633" i="13" l="1"/>
  <c r="D634" i="13"/>
  <c r="A634" i="13" s="1"/>
  <c r="G633" i="13"/>
  <c r="F633" i="13"/>
  <c r="E634" i="13" l="1"/>
  <c r="G634" i="13"/>
  <c r="F634" i="13"/>
  <c r="D635" i="13"/>
  <c r="A635" i="13" s="1"/>
  <c r="E635" i="13" l="1"/>
  <c r="G635" i="13" s="1"/>
  <c r="D636" i="13"/>
  <c r="A636" i="13" s="1"/>
  <c r="F635" i="13"/>
  <c r="E636" i="13" l="1"/>
  <c r="G636" i="13" s="1"/>
  <c r="F636" i="13"/>
  <c r="D637" i="13"/>
  <c r="A637" i="13" s="1"/>
  <c r="E637" i="13" l="1"/>
  <c r="G637" i="13"/>
  <c r="F637" i="13"/>
  <c r="D638" i="13"/>
  <c r="A638" i="13" s="1"/>
  <c r="E638" i="13" l="1"/>
  <c r="G638" i="13"/>
  <c r="F638" i="13"/>
  <c r="D639" i="13"/>
  <c r="A639" i="13" s="1"/>
  <c r="E639" i="13" l="1"/>
  <c r="F639" i="13"/>
  <c r="D640" i="13"/>
  <c r="A640" i="13" s="1"/>
  <c r="G639" i="13"/>
  <c r="E640" i="13" l="1"/>
  <c r="D641" i="13"/>
  <c r="A641" i="13" s="1"/>
  <c r="G640" i="13"/>
  <c r="F640" i="13"/>
  <c r="E641" i="13" l="1"/>
  <c r="F641" i="13"/>
  <c r="D642" i="13"/>
  <c r="A642" i="13" s="1"/>
  <c r="G641" i="13"/>
  <c r="E642" i="13" l="1"/>
  <c r="G642" i="13" s="1"/>
  <c r="F642" i="13"/>
  <c r="D643" i="13"/>
  <c r="A643" i="13" s="1"/>
  <c r="E643" i="13" l="1"/>
  <c r="F643" i="13"/>
  <c r="D644" i="13"/>
  <c r="A644" i="13" s="1"/>
  <c r="G643" i="13"/>
  <c r="E644" i="13" l="1"/>
  <c r="F644" i="13"/>
  <c r="D645" i="13"/>
  <c r="A645" i="13" s="1"/>
  <c r="G644" i="13"/>
  <c r="E645" i="13" l="1"/>
  <c r="D646" i="13"/>
  <c r="A646" i="13" s="1"/>
  <c r="G645" i="13"/>
  <c r="F645" i="13"/>
  <c r="E646" i="13" l="1"/>
  <c r="G646" i="13" s="1"/>
  <c r="F646" i="13"/>
  <c r="D647" i="13"/>
  <c r="A647" i="13" s="1"/>
  <c r="E647" i="13" l="1"/>
  <c r="G647" i="13" s="1"/>
  <c r="F647" i="13"/>
  <c r="D648" i="13"/>
  <c r="A648" i="13" s="1"/>
  <c r="E648" i="13" l="1"/>
  <c r="G648" i="13" s="1"/>
  <c r="F648" i="13"/>
  <c r="D649" i="13"/>
  <c r="A649" i="13" s="1"/>
  <c r="E649" i="13" l="1"/>
  <c r="D650" i="13"/>
  <c r="A650" i="13" s="1"/>
  <c r="F649" i="13"/>
  <c r="G649" i="13"/>
  <c r="E650" i="13" l="1"/>
  <c r="G650" i="13"/>
  <c r="F650" i="13"/>
  <c r="D651" i="13"/>
  <c r="A651" i="13" s="1"/>
  <c r="E651" i="13" l="1"/>
  <c r="G651" i="13"/>
  <c r="F651" i="13"/>
  <c r="D652" i="13"/>
  <c r="A652" i="13" s="1"/>
  <c r="E652" i="13" l="1"/>
  <c r="G652" i="13"/>
  <c r="F652" i="13"/>
  <c r="D653" i="13"/>
  <c r="A653" i="13" s="1"/>
  <c r="E653" i="13" l="1"/>
  <c r="D654" i="13"/>
  <c r="A654" i="13" s="1"/>
  <c r="G653" i="13"/>
  <c r="F653" i="13"/>
  <c r="E654" i="13" l="1"/>
  <c r="G654" i="13" s="1"/>
  <c r="F654" i="13"/>
  <c r="D655" i="13"/>
  <c r="A655" i="13" s="1"/>
  <c r="E655" i="13" l="1"/>
  <c r="G655" i="13" s="1"/>
  <c r="D656" i="13"/>
  <c r="A656" i="13" s="1"/>
  <c r="F655" i="13"/>
  <c r="E656" i="13" l="1"/>
  <c r="G656" i="13"/>
  <c r="F656" i="13"/>
  <c r="D657" i="13"/>
  <c r="A657" i="13" s="1"/>
  <c r="E657" i="13" l="1"/>
  <c r="F657" i="13"/>
  <c r="G657" i="13"/>
  <c r="D658" i="13"/>
  <c r="A658" i="13" s="1"/>
  <c r="E658" i="13" l="1"/>
  <c r="D659" i="13"/>
  <c r="A659" i="13" s="1"/>
  <c r="G658" i="13"/>
  <c r="F658" i="13"/>
  <c r="E659" i="13" l="1"/>
  <c r="G659" i="13" s="1"/>
  <c r="F659" i="13"/>
  <c r="D660" i="13"/>
  <c r="A660" i="13" s="1"/>
  <c r="E660" i="13" l="1"/>
  <c r="F660" i="13"/>
  <c r="G660" i="13"/>
  <c r="D661" i="13"/>
  <c r="A661" i="13" s="1"/>
  <c r="E661" i="13" l="1"/>
  <c r="G661" i="13"/>
  <c r="F661" i="13"/>
  <c r="D662" i="13"/>
  <c r="A662" i="13" s="1"/>
  <c r="E662" i="13" l="1"/>
  <c r="G662" i="13"/>
  <c r="F662" i="13"/>
  <c r="D663" i="13"/>
  <c r="A663" i="13" s="1"/>
  <c r="E663" i="13" l="1"/>
  <c r="F663" i="13"/>
  <c r="D664" i="13"/>
  <c r="A664" i="13" s="1"/>
  <c r="G663" i="13"/>
  <c r="E664" i="13" l="1"/>
  <c r="G664" i="13"/>
  <c r="F664" i="13"/>
  <c r="D665" i="13"/>
  <c r="A665" i="13" s="1"/>
  <c r="E665" i="13" l="1"/>
  <c r="G665" i="13"/>
  <c r="F665" i="13"/>
  <c r="D666" i="13"/>
  <c r="A666" i="13" s="1"/>
  <c r="E666" i="13" l="1"/>
  <c r="D667" i="13"/>
  <c r="A667" i="13" s="1"/>
  <c r="F666" i="13"/>
  <c r="G666" i="13"/>
  <c r="E667" i="13" l="1"/>
  <c r="G667" i="13"/>
  <c r="F667" i="13"/>
  <c r="D668" i="13"/>
  <c r="A668" i="13" s="1"/>
  <c r="E668" i="13" l="1"/>
  <c r="F668" i="13"/>
  <c r="D669" i="13"/>
  <c r="A669" i="13" s="1"/>
  <c r="G668" i="13"/>
  <c r="E669" i="13" l="1"/>
  <c r="D670" i="13"/>
  <c r="A670" i="13" s="1"/>
  <c r="G669" i="13"/>
  <c r="F669" i="13"/>
  <c r="E670" i="13" l="1"/>
  <c r="F670" i="13"/>
  <c r="D671" i="13"/>
  <c r="A671" i="13" s="1"/>
  <c r="G670" i="13"/>
  <c r="E671" i="13" l="1"/>
  <c r="G671" i="13" s="1"/>
  <c r="F671" i="13"/>
  <c r="D672" i="13"/>
  <c r="A672" i="13" s="1"/>
  <c r="E672" i="13" l="1"/>
  <c r="F672" i="13"/>
  <c r="D673" i="13"/>
  <c r="A673" i="13" s="1"/>
  <c r="G672" i="13"/>
  <c r="E673" i="13" l="1"/>
  <c r="G673" i="13"/>
  <c r="D674" i="13"/>
  <c r="A674" i="13" s="1"/>
  <c r="F673" i="13"/>
  <c r="E674" i="13" l="1"/>
  <c r="D675" i="13"/>
  <c r="A675" i="13" s="1"/>
  <c r="G674" i="13"/>
  <c r="F674" i="13"/>
  <c r="E675" i="13" l="1"/>
  <c r="G675" i="13" s="1"/>
  <c r="F675" i="13"/>
  <c r="D676" i="13"/>
  <c r="A676" i="13" s="1"/>
  <c r="E676" i="13" l="1"/>
  <c r="F676" i="13"/>
  <c r="G676" i="13"/>
  <c r="D677" i="13"/>
  <c r="A677" i="13" s="1"/>
  <c r="E677" i="13" l="1"/>
  <c r="F677" i="13"/>
  <c r="D678" i="13"/>
  <c r="A678" i="13" s="1"/>
  <c r="G677" i="13"/>
  <c r="E678" i="13" l="1"/>
  <c r="D679" i="13"/>
  <c r="A679" i="13" s="1"/>
  <c r="F678" i="13"/>
  <c r="G678" i="13"/>
  <c r="E679" i="13" l="1"/>
  <c r="F679" i="13"/>
  <c r="D680" i="13"/>
  <c r="A680" i="13" s="1"/>
  <c r="G679" i="13"/>
  <c r="E680" i="13" l="1"/>
  <c r="D681" i="13"/>
  <c r="A681" i="13" s="1"/>
  <c r="F680" i="13"/>
  <c r="G680" i="13"/>
  <c r="E681" i="13" l="1"/>
  <c r="G681" i="13" s="1"/>
  <c r="F681" i="13"/>
  <c r="D682" i="13"/>
  <c r="A682" i="13" s="1"/>
  <c r="E682" i="13" l="1"/>
  <c r="D683" i="13"/>
  <c r="A683" i="13" s="1"/>
  <c r="F682" i="13"/>
  <c r="G682" i="13"/>
  <c r="E683" i="13" l="1"/>
  <c r="F683" i="13"/>
  <c r="D684" i="13"/>
  <c r="A684" i="13" s="1"/>
  <c r="G683" i="13"/>
  <c r="E684" i="13" l="1"/>
  <c r="F684" i="13"/>
  <c r="D685" i="13"/>
  <c r="A685" i="13" s="1"/>
  <c r="G684" i="13"/>
  <c r="E685" i="13" l="1"/>
  <c r="D686" i="13"/>
  <c r="A686" i="13" s="1"/>
  <c r="F685" i="13"/>
  <c r="G685" i="13"/>
  <c r="E686" i="13" l="1"/>
  <c r="F686" i="13"/>
  <c r="D687" i="13"/>
  <c r="A687" i="13" s="1"/>
  <c r="G686" i="13"/>
  <c r="E687" i="13" l="1"/>
  <c r="D688" i="13"/>
  <c r="A688" i="13" s="1"/>
  <c r="G687" i="13"/>
  <c r="F687" i="13"/>
  <c r="E688" i="13" l="1"/>
  <c r="G688" i="13" s="1"/>
  <c r="F688" i="13"/>
  <c r="D689" i="13"/>
  <c r="A689" i="13" s="1"/>
  <c r="E689" i="13" l="1"/>
  <c r="G689" i="13" s="1"/>
  <c r="F689" i="13"/>
  <c r="D690" i="13"/>
  <c r="A690" i="13" s="1"/>
  <c r="E690" i="13" l="1"/>
  <c r="D691" i="13"/>
  <c r="A691" i="13" s="1"/>
  <c r="G690" i="13"/>
  <c r="F690" i="13"/>
  <c r="E691" i="13" l="1"/>
  <c r="D692" i="13"/>
  <c r="A692" i="13" s="1"/>
  <c r="F691" i="13"/>
  <c r="G691" i="13"/>
  <c r="E692" i="13" l="1"/>
  <c r="F692" i="13"/>
  <c r="G692" i="13"/>
  <c r="D693" i="13"/>
  <c r="A693" i="13" s="1"/>
  <c r="E693" i="13" l="1"/>
  <c r="G693" i="13" s="1"/>
  <c r="D694" i="13"/>
  <c r="A694" i="13" s="1"/>
  <c r="F693" i="13"/>
  <c r="E694" i="13" l="1"/>
  <c r="G694" i="13" s="1"/>
  <c r="D695" i="13"/>
  <c r="A695" i="13" s="1"/>
  <c r="F694" i="13"/>
  <c r="E695" i="13" l="1"/>
  <c r="F695" i="13"/>
  <c r="D696" i="13"/>
  <c r="A696" i="13" s="1"/>
  <c r="G695" i="13"/>
  <c r="E696" i="13" l="1"/>
  <c r="G696" i="13" s="1"/>
  <c r="F696" i="13"/>
  <c r="D697" i="13"/>
  <c r="A697" i="13" s="1"/>
  <c r="E697" i="13" l="1"/>
  <c r="F697" i="13"/>
  <c r="D698" i="13"/>
  <c r="A698" i="13" s="1"/>
  <c r="G697" i="13"/>
  <c r="E698" i="13" l="1"/>
  <c r="D699" i="13"/>
  <c r="A699" i="13" s="1"/>
  <c r="G698" i="13"/>
  <c r="F698" i="13"/>
  <c r="E699" i="13" l="1"/>
  <c r="F699" i="13"/>
  <c r="G699" i="13"/>
  <c r="D700" i="13"/>
  <c r="A700" i="13" s="1"/>
  <c r="E700" i="13" l="1"/>
  <c r="F700" i="13"/>
  <c r="D701" i="13"/>
  <c r="A701" i="13" s="1"/>
  <c r="G700" i="13"/>
  <c r="E701" i="13" l="1"/>
  <c r="D702" i="13"/>
  <c r="A702" i="13" s="1"/>
  <c r="G701" i="13"/>
  <c r="F701" i="13"/>
  <c r="E702" i="13" l="1"/>
  <c r="D703" i="13"/>
  <c r="A703" i="13" s="1"/>
  <c r="F702" i="13"/>
  <c r="G702" i="13"/>
  <c r="E703" i="13" l="1"/>
  <c r="G703" i="13" s="1"/>
  <c r="F703" i="13"/>
  <c r="D704" i="13"/>
  <c r="A704" i="13" s="1"/>
  <c r="E704" i="13" l="1"/>
  <c r="F704" i="13"/>
  <c r="D705" i="13"/>
  <c r="A705" i="13" s="1"/>
  <c r="G704" i="13"/>
  <c r="E705" i="13" l="1"/>
  <c r="G705" i="13" s="1"/>
  <c r="F705" i="13"/>
  <c r="D706" i="13"/>
  <c r="A706" i="13" s="1"/>
  <c r="E706" i="13" l="1"/>
  <c r="G706" i="13" s="1"/>
  <c r="F706" i="13"/>
  <c r="D707" i="13"/>
  <c r="A707" i="13" s="1"/>
  <c r="E707" i="13" l="1"/>
  <c r="G707" i="13"/>
  <c r="F707" i="13"/>
  <c r="D708" i="13"/>
  <c r="A708" i="13" s="1"/>
  <c r="E708" i="13" l="1"/>
  <c r="G708" i="13" s="1"/>
  <c r="D709" i="13"/>
  <c r="A709" i="13" s="1"/>
  <c r="F708" i="13"/>
  <c r="E709" i="13" l="1"/>
  <c r="G709" i="13" s="1"/>
  <c r="F709" i="13"/>
  <c r="D710" i="13"/>
  <c r="A710" i="13" s="1"/>
  <c r="E710" i="13" l="1"/>
  <c r="G710" i="13"/>
  <c r="F710" i="13"/>
  <c r="D711" i="13"/>
  <c r="A711" i="13" s="1"/>
  <c r="E711" i="13" l="1"/>
  <c r="G711" i="13" s="1"/>
  <c r="F711" i="13"/>
  <c r="D712" i="13"/>
  <c r="A712" i="13" s="1"/>
  <c r="E712" i="13" l="1"/>
  <c r="F712" i="13"/>
  <c r="D713" i="13"/>
  <c r="A713" i="13" s="1"/>
  <c r="G712" i="13"/>
  <c r="E713" i="13" l="1"/>
  <c r="G713" i="13" s="1"/>
  <c r="F713" i="13"/>
  <c r="D714" i="13"/>
  <c r="A714" i="13" s="1"/>
  <c r="E714" i="13" l="1"/>
  <c r="G714" i="13" s="1"/>
  <c r="F714" i="13"/>
  <c r="D715" i="13"/>
  <c r="A715" i="13" s="1"/>
  <c r="E715" i="13" l="1"/>
  <c r="G715" i="13" s="1"/>
  <c r="D716" i="13"/>
  <c r="A716" i="13" s="1"/>
  <c r="F715" i="13"/>
  <c r="E716" i="13" l="1"/>
  <c r="G716" i="13" s="1"/>
  <c r="F716" i="13"/>
  <c r="D717" i="13"/>
  <c r="A717" i="13" s="1"/>
  <c r="E717" i="13" l="1"/>
  <c r="D718" i="13"/>
  <c r="A718" i="13" s="1"/>
  <c r="G717" i="13"/>
  <c r="F717" i="13"/>
  <c r="E718" i="13" l="1"/>
  <c r="F718" i="13"/>
  <c r="D719" i="13"/>
  <c r="A719" i="13" s="1"/>
  <c r="G718" i="13"/>
  <c r="E719" i="13" l="1"/>
  <c r="D720" i="13"/>
  <c r="A720" i="13" s="1"/>
  <c r="G719" i="13"/>
  <c r="F719" i="13"/>
  <c r="E720" i="13" l="1"/>
  <c r="G720" i="13" s="1"/>
  <c r="F720" i="13"/>
  <c r="D721" i="13"/>
  <c r="A721" i="13" s="1"/>
  <c r="E721" i="13" l="1"/>
  <c r="F721" i="13"/>
  <c r="D722" i="13"/>
  <c r="A722" i="13" s="1"/>
  <c r="G721" i="13"/>
  <c r="E722" i="13" l="1"/>
  <c r="F722" i="13"/>
  <c r="D723" i="13"/>
  <c r="A723" i="13" s="1"/>
  <c r="G722" i="13"/>
  <c r="E723" i="13" l="1"/>
  <c r="D724" i="13"/>
  <c r="A724" i="13" s="1"/>
  <c r="G723" i="13"/>
  <c r="F723" i="13"/>
  <c r="E724" i="13" l="1"/>
  <c r="F724" i="13"/>
  <c r="D725" i="13"/>
  <c r="A725" i="13" s="1"/>
  <c r="G724" i="13"/>
  <c r="E725" i="13" l="1"/>
  <c r="G725" i="13" s="1"/>
  <c r="F725" i="13"/>
  <c r="D726" i="13"/>
  <c r="A726" i="13" s="1"/>
  <c r="E726" i="13" l="1"/>
  <c r="G726" i="13"/>
  <c r="F726" i="13"/>
  <c r="D727" i="13"/>
  <c r="A727" i="13" s="1"/>
  <c r="E727" i="13" l="1"/>
  <c r="F727" i="13"/>
  <c r="D728" i="13"/>
  <c r="A728" i="13" s="1"/>
  <c r="G727" i="13"/>
  <c r="E728" i="13" l="1"/>
  <c r="G728" i="13" s="1"/>
  <c r="F728" i="13"/>
  <c r="D729" i="13"/>
  <c r="A729" i="13" s="1"/>
  <c r="E729" i="13" l="1"/>
  <c r="F729" i="13"/>
  <c r="G729" i="13"/>
  <c r="D730" i="13"/>
  <c r="A730" i="13" s="1"/>
  <c r="E730" i="13" l="1"/>
  <c r="D731" i="13"/>
  <c r="A731" i="13" s="1"/>
  <c r="G730" i="13"/>
  <c r="F730" i="13"/>
  <c r="E731" i="13" l="1"/>
  <c r="D732" i="13"/>
  <c r="A732" i="13" s="1"/>
  <c r="F731" i="13"/>
  <c r="G731" i="13"/>
  <c r="E732" i="13" l="1"/>
  <c r="G732" i="13" s="1"/>
  <c r="F732" i="13"/>
  <c r="D733" i="13"/>
  <c r="A733" i="13" s="1"/>
  <c r="E733" i="13" l="1"/>
  <c r="G733" i="13" s="1"/>
  <c r="D734" i="13"/>
  <c r="A734" i="13" s="1"/>
  <c r="F733" i="13"/>
  <c r="E734" i="13" l="1"/>
  <c r="G734" i="13"/>
  <c r="F734" i="13"/>
  <c r="D735" i="13"/>
  <c r="A735" i="13" s="1"/>
  <c r="E735" i="13" l="1"/>
  <c r="D736" i="13"/>
  <c r="A736" i="13" s="1"/>
  <c r="G735" i="13"/>
  <c r="F735" i="13"/>
  <c r="E736" i="13" l="1"/>
  <c r="G736" i="13" s="1"/>
  <c r="F736" i="13"/>
  <c r="D737" i="13"/>
  <c r="A737" i="13" s="1"/>
  <c r="E737" i="13" l="1"/>
  <c r="G737" i="13" s="1"/>
  <c r="D738" i="13"/>
  <c r="A738" i="13" s="1"/>
  <c r="F737" i="13"/>
  <c r="E738" i="13" l="1"/>
  <c r="G738" i="13" s="1"/>
  <c r="D739" i="13"/>
  <c r="A739" i="13" s="1"/>
  <c r="F738" i="13"/>
  <c r="E739" i="13" l="1"/>
  <c r="D740" i="13"/>
  <c r="A740" i="13" s="1"/>
  <c r="G739" i="13"/>
  <c r="F739" i="13"/>
  <c r="E740" i="13" l="1"/>
  <c r="D741" i="13"/>
  <c r="A741" i="13" s="1"/>
  <c r="G740" i="13"/>
  <c r="F740" i="13"/>
  <c r="E741" i="13" l="1"/>
  <c r="G741" i="13" s="1"/>
  <c r="F741" i="13"/>
  <c r="D742" i="13"/>
  <c r="A742" i="13" s="1"/>
  <c r="E742" i="13" l="1"/>
  <c r="D743" i="13"/>
  <c r="A743" i="13" s="1"/>
  <c r="F742" i="13"/>
  <c r="G742" i="13"/>
  <c r="E743" i="13" l="1"/>
  <c r="F743" i="13"/>
  <c r="D744" i="13"/>
  <c r="A744" i="13" s="1"/>
  <c r="G743" i="13"/>
  <c r="E744" i="13" l="1"/>
  <c r="F744" i="13"/>
  <c r="G744" i="13"/>
  <c r="D745" i="13"/>
  <c r="A745" i="13" s="1"/>
  <c r="E745" i="13" l="1"/>
  <c r="F745" i="13"/>
  <c r="D746" i="13"/>
  <c r="A746" i="13" s="1"/>
  <c r="G745" i="13"/>
  <c r="E746" i="13" l="1"/>
  <c r="G746" i="13"/>
  <c r="F746" i="13"/>
  <c r="D747" i="13"/>
  <c r="A747" i="13" s="1"/>
  <c r="E747" i="13" l="1"/>
  <c r="G747" i="13" s="1"/>
  <c r="D748" i="13"/>
  <c r="A748" i="13" s="1"/>
  <c r="F747" i="13"/>
  <c r="E748" i="13" l="1"/>
  <c r="G748" i="13" s="1"/>
  <c r="F748" i="13"/>
  <c r="D749" i="13"/>
  <c r="A749" i="13" s="1"/>
  <c r="E749" i="13" l="1"/>
  <c r="G749" i="13" s="1"/>
  <c r="F749" i="13"/>
  <c r="D750" i="13"/>
  <c r="A750" i="13" s="1"/>
  <c r="E750" i="13" l="1"/>
  <c r="F750" i="13"/>
  <c r="D751" i="13"/>
  <c r="A751" i="13" s="1"/>
  <c r="G750" i="13"/>
  <c r="E751" i="13" l="1"/>
  <c r="G751" i="13"/>
  <c r="F751" i="13"/>
  <c r="D752" i="13"/>
  <c r="A752" i="13" s="1"/>
  <c r="E752" i="13" l="1"/>
  <c r="G752" i="13"/>
  <c r="F752" i="13"/>
  <c r="D753" i="13"/>
  <c r="A753" i="13" s="1"/>
  <c r="E753" i="13" l="1"/>
  <c r="G753" i="13"/>
  <c r="D754" i="13"/>
  <c r="A754" i="13" s="1"/>
  <c r="F753" i="13"/>
  <c r="E754" i="13" l="1"/>
  <c r="F754" i="13"/>
  <c r="D755" i="13"/>
  <c r="A755" i="13" s="1"/>
  <c r="G754" i="13"/>
  <c r="E755" i="13" l="1"/>
  <c r="F755" i="13"/>
  <c r="G755" i="13"/>
  <c r="D756" i="13"/>
  <c r="A756" i="13" s="1"/>
  <c r="E756" i="13" l="1"/>
  <c r="G756" i="13" s="1"/>
  <c r="F756" i="13"/>
  <c r="D757" i="13"/>
  <c r="A757" i="13" s="1"/>
  <c r="E757" i="13" l="1"/>
  <c r="D758" i="13"/>
  <c r="A758" i="13" s="1"/>
  <c r="G757" i="13"/>
  <c r="F757" i="13"/>
  <c r="E758" i="13" l="1"/>
  <c r="G758" i="13" s="1"/>
  <c r="F758" i="13"/>
  <c r="D759" i="13"/>
  <c r="A759" i="13" s="1"/>
  <c r="E759" i="13" l="1"/>
  <c r="G759" i="13" s="1"/>
  <c r="D760" i="13"/>
  <c r="A760" i="13" s="1"/>
  <c r="F759" i="13"/>
  <c r="E760" i="13" l="1"/>
  <c r="G760" i="13" s="1"/>
  <c r="D761" i="13"/>
  <c r="A761" i="13" s="1"/>
  <c r="F760" i="13"/>
  <c r="E761" i="13" l="1"/>
  <c r="F761" i="13"/>
  <c r="G761" i="13"/>
  <c r="D762" i="13"/>
  <c r="A762" i="13" s="1"/>
  <c r="E762" i="13" l="1"/>
  <c r="G762" i="13" s="1"/>
  <c r="F762" i="13"/>
  <c r="D763" i="13"/>
  <c r="A763" i="13" s="1"/>
  <c r="E763" i="13" l="1"/>
  <c r="D764" i="13"/>
  <c r="A764" i="13" s="1"/>
  <c r="G763" i="13"/>
  <c r="F763" i="13"/>
  <c r="E764" i="13" l="1"/>
  <c r="D765" i="13"/>
  <c r="A765" i="13" s="1"/>
  <c r="G764" i="13"/>
  <c r="F764" i="13"/>
  <c r="E765" i="13" l="1"/>
  <c r="D766" i="13"/>
  <c r="A766" i="13" s="1"/>
  <c r="F765" i="13"/>
  <c r="G765" i="13"/>
  <c r="E766" i="13" l="1"/>
  <c r="D767" i="13"/>
  <c r="A767" i="13" s="1"/>
  <c r="G766" i="13"/>
  <c r="F766" i="13"/>
  <c r="E767" i="13" l="1"/>
  <c r="F767" i="13"/>
  <c r="D768" i="13"/>
  <c r="A768" i="13" s="1"/>
  <c r="G767" i="13"/>
  <c r="E768" i="13" l="1"/>
  <c r="G768" i="13"/>
  <c r="F768" i="13"/>
  <c r="D769" i="13"/>
  <c r="A769" i="13" s="1"/>
  <c r="E769" i="13" l="1"/>
  <c r="F769" i="13"/>
  <c r="D770" i="13"/>
  <c r="A770" i="13" s="1"/>
  <c r="G769" i="13"/>
  <c r="E770" i="13" l="1"/>
  <c r="G770" i="13" s="1"/>
  <c r="F770" i="13"/>
  <c r="D771" i="13"/>
  <c r="A771" i="13" s="1"/>
  <c r="E771" i="13" l="1"/>
  <c r="G771" i="13"/>
  <c r="F771" i="13"/>
  <c r="D772" i="13"/>
  <c r="A772" i="13" s="1"/>
  <c r="E772" i="13" l="1"/>
  <c r="F772" i="13"/>
  <c r="G772" i="13"/>
  <c r="D773" i="13"/>
  <c r="A773" i="13" s="1"/>
  <c r="E773" i="13" l="1"/>
  <c r="G773" i="13"/>
  <c r="D774" i="13"/>
  <c r="A774" i="13" s="1"/>
  <c r="F773" i="13"/>
  <c r="E774" i="13" l="1"/>
  <c r="D775" i="13"/>
  <c r="A775" i="13" s="1"/>
  <c r="F774" i="13"/>
  <c r="G774" i="13"/>
  <c r="E775" i="13" l="1"/>
  <c r="G775" i="13" s="1"/>
  <c r="D776" i="13"/>
  <c r="A776" i="13" s="1"/>
  <c r="F775" i="13"/>
  <c r="E776" i="13" l="1"/>
  <c r="G776" i="13"/>
  <c r="D777" i="13"/>
  <c r="A777" i="13" s="1"/>
  <c r="F776" i="13"/>
  <c r="E777" i="13" l="1"/>
  <c r="G777" i="13" s="1"/>
  <c r="D778" i="13"/>
  <c r="A778" i="13" s="1"/>
  <c r="F777" i="13"/>
  <c r="E778" i="13" l="1"/>
  <c r="F778" i="13"/>
  <c r="D779" i="13"/>
  <c r="A779" i="13" s="1"/>
  <c r="G778" i="13"/>
  <c r="E779" i="13" l="1"/>
  <c r="G779" i="13" s="1"/>
  <c r="F779" i="13"/>
  <c r="D780" i="13"/>
  <c r="A780" i="13" s="1"/>
  <c r="E780" i="13" l="1"/>
  <c r="G780" i="13"/>
  <c r="F780" i="13"/>
  <c r="D781" i="13"/>
  <c r="A781" i="13" s="1"/>
  <c r="E781" i="13" l="1"/>
  <c r="D782" i="13"/>
  <c r="A782" i="13" s="1"/>
  <c r="G781" i="13"/>
  <c r="F781" i="13"/>
  <c r="E782" i="13" l="1"/>
  <c r="G782" i="13" s="1"/>
  <c r="F782" i="13"/>
  <c r="D783" i="13"/>
  <c r="A783" i="13" s="1"/>
  <c r="E783" i="13" l="1"/>
  <c r="G783" i="13" s="1"/>
  <c r="F783" i="13"/>
  <c r="D784" i="13"/>
  <c r="A784" i="13" s="1"/>
  <c r="E784" i="13" l="1"/>
  <c r="G784" i="13" s="1"/>
  <c r="F784" i="13"/>
  <c r="D785" i="13"/>
  <c r="A785" i="13" s="1"/>
  <c r="E785" i="13" l="1"/>
  <c r="F785" i="13"/>
  <c r="G785" i="13"/>
  <c r="D786" i="13"/>
  <c r="A786" i="13" s="1"/>
  <c r="E786" i="13" l="1"/>
  <c r="D787" i="13"/>
  <c r="A787" i="13" s="1"/>
  <c r="G786" i="13"/>
  <c r="F786" i="13"/>
  <c r="E787" i="13" l="1"/>
  <c r="G787" i="13" s="1"/>
  <c r="F787" i="13"/>
  <c r="D788" i="13"/>
  <c r="A788" i="13" s="1"/>
  <c r="E788" i="13" l="1"/>
  <c r="F788" i="13"/>
  <c r="D789" i="13"/>
  <c r="A789" i="13" s="1"/>
  <c r="G788" i="13"/>
  <c r="E789" i="13" l="1"/>
  <c r="G789" i="13"/>
  <c r="F789" i="13"/>
  <c r="D790" i="13"/>
  <c r="A790" i="13" s="1"/>
  <c r="E790" i="13" l="1"/>
  <c r="F790" i="13"/>
  <c r="G790" i="13"/>
  <c r="D791" i="13"/>
  <c r="A791" i="13" s="1"/>
  <c r="E791" i="13" l="1"/>
  <c r="F791" i="13"/>
  <c r="G791" i="13"/>
  <c r="D792" i="13"/>
  <c r="A792" i="13" s="1"/>
  <c r="E792" i="13" l="1"/>
  <c r="G792" i="13" s="1"/>
  <c r="F792" i="13"/>
  <c r="D793" i="13"/>
  <c r="A793" i="13" s="1"/>
  <c r="E793" i="13" l="1"/>
  <c r="G793" i="13" s="1"/>
  <c r="F793" i="13"/>
  <c r="D794" i="13"/>
  <c r="A794" i="13" s="1"/>
  <c r="E794" i="13" l="1"/>
  <c r="G794" i="13" s="1"/>
  <c r="F794" i="13"/>
  <c r="D795" i="13"/>
  <c r="A795" i="13" s="1"/>
  <c r="E795" i="13" l="1"/>
  <c r="G795" i="13" s="1"/>
  <c r="F795" i="13"/>
  <c r="D796" i="13"/>
  <c r="A796" i="13" s="1"/>
  <c r="E796" i="13" l="1"/>
  <c r="F796" i="13"/>
  <c r="G796" i="13"/>
  <c r="D797" i="13"/>
  <c r="A797" i="13" s="1"/>
  <c r="E797" i="13" l="1"/>
  <c r="D798" i="13"/>
  <c r="A798" i="13" s="1"/>
  <c r="G797" i="13"/>
  <c r="F797" i="13"/>
  <c r="E798" i="13" l="1"/>
  <c r="D799" i="13"/>
  <c r="A799" i="13" s="1"/>
  <c r="G798" i="13"/>
  <c r="F798" i="13"/>
  <c r="E799" i="13" l="1"/>
  <c r="G799" i="13" s="1"/>
  <c r="F799" i="13"/>
  <c r="D800" i="13"/>
  <c r="A800" i="13" s="1"/>
  <c r="E800" i="13" l="1"/>
  <c r="G800" i="13"/>
  <c r="D801" i="13"/>
  <c r="A801" i="13" s="1"/>
  <c r="F800" i="13"/>
  <c r="E801" i="13" l="1"/>
  <c r="D802" i="13"/>
  <c r="A802" i="13" s="1"/>
  <c r="F801" i="13"/>
  <c r="G801" i="13"/>
  <c r="E802" i="13" l="1"/>
  <c r="F802" i="13"/>
  <c r="G802" i="13"/>
  <c r="D803" i="13"/>
  <c r="A803" i="13" s="1"/>
  <c r="E803" i="13" l="1"/>
  <c r="G803" i="13" s="1"/>
  <c r="F803" i="13"/>
  <c r="D804" i="13"/>
  <c r="A804" i="13" s="1"/>
  <c r="E804" i="13" l="1"/>
  <c r="F804" i="13"/>
  <c r="G804" i="13"/>
  <c r="D805" i="13"/>
  <c r="A805" i="13" s="1"/>
  <c r="E805" i="13" l="1"/>
  <c r="D806" i="13"/>
  <c r="A806" i="13" s="1"/>
  <c r="G805" i="13"/>
  <c r="F805" i="13"/>
  <c r="E806" i="13" l="1"/>
  <c r="G806" i="13"/>
  <c r="F806" i="13"/>
  <c r="D807" i="13"/>
  <c r="A807" i="13" s="1"/>
  <c r="E807" i="13" l="1"/>
  <c r="F807" i="13"/>
  <c r="D808" i="13"/>
  <c r="A808" i="13" s="1"/>
  <c r="G807" i="13"/>
  <c r="E808" i="13" l="1"/>
  <c r="G808" i="13" s="1"/>
  <c r="D809" i="13"/>
  <c r="A809" i="13" s="1"/>
  <c r="F808" i="13"/>
  <c r="E809" i="13" l="1"/>
  <c r="G809" i="13" s="1"/>
  <c r="D810" i="13"/>
  <c r="A810" i="13" s="1"/>
  <c r="F809" i="13"/>
  <c r="E810" i="13" l="1"/>
  <c r="F810" i="13"/>
  <c r="D811" i="13"/>
  <c r="A811" i="13" s="1"/>
  <c r="G810" i="13"/>
  <c r="E811" i="13" l="1"/>
  <c r="F811" i="13"/>
  <c r="D812" i="13"/>
  <c r="A812" i="13" s="1"/>
  <c r="G811" i="13"/>
  <c r="E812" i="13" l="1"/>
  <c r="F812" i="13"/>
  <c r="D813" i="13"/>
  <c r="A813" i="13" s="1"/>
  <c r="G812" i="13"/>
  <c r="E813" i="13" l="1"/>
  <c r="D814" i="13"/>
  <c r="A814" i="13" s="1"/>
  <c r="G813" i="13"/>
  <c r="F813" i="13"/>
  <c r="E814" i="13" l="1"/>
  <c r="G814" i="13" s="1"/>
  <c r="D815" i="13"/>
  <c r="A815" i="13" s="1"/>
  <c r="F814" i="13"/>
  <c r="E815" i="13" l="1"/>
  <c r="D816" i="13"/>
  <c r="A816" i="13" s="1"/>
  <c r="G815" i="13"/>
  <c r="F815" i="13"/>
  <c r="E816" i="13" l="1"/>
  <c r="G816" i="13" s="1"/>
  <c r="F816" i="13"/>
  <c r="D817" i="13"/>
  <c r="A817" i="13" s="1"/>
  <c r="E817" i="13" l="1"/>
  <c r="G817" i="13" s="1"/>
  <c r="F817" i="13"/>
  <c r="D818" i="13"/>
  <c r="A818" i="13" s="1"/>
  <c r="E818" i="13" l="1"/>
  <c r="G818" i="13" s="1"/>
  <c r="F818" i="13"/>
  <c r="D819" i="13"/>
  <c r="A819" i="13" s="1"/>
  <c r="E819" i="13" l="1"/>
  <c r="G819" i="13"/>
  <c r="D820" i="13"/>
  <c r="A820" i="13" s="1"/>
  <c r="F819" i="13"/>
  <c r="E820" i="13" l="1"/>
  <c r="F820" i="13"/>
  <c r="D821" i="13"/>
  <c r="A821" i="13" s="1"/>
  <c r="G820" i="13"/>
  <c r="E821" i="13" l="1"/>
  <c r="D822" i="13"/>
  <c r="A822" i="13" s="1"/>
  <c r="G821" i="13"/>
  <c r="F821" i="13"/>
  <c r="E822" i="13" l="1"/>
  <c r="D823" i="13"/>
  <c r="A823" i="13" s="1"/>
  <c r="F822" i="13"/>
  <c r="G822" i="13"/>
  <c r="E823" i="13" l="1"/>
  <c r="F823" i="13"/>
  <c r="D824" i="13"/>
  <c r="A824" i="13" s="1"/>
  <c r="G823" i="13"/>
  <c r="E824" i="13" l="1"/>
  <c r="G824" i="13" s="1"/>
  <c r="F824" i="13"/>
  <c r="D825" i="13"/>
  <c r="A825" i="13" s="1"/>
  <c r="E825" i="13" l="1"/>
  <c r="D826" i="13"/>
  <c r="A826" i="13" s="1"/>
  <c r="G825" i="13"/>
  <c r="F825" i="13"/>
  <c r="E826" i="13" l="1"/>
  <c r="G826" i="13" s="1"/>
  <c r="F826" i="13"/>
  <c r="D827" i="13"/>
  <c r="A827" i="13" s="1"/>
  <c r="E827" i="13" l="1"/>
  <c r="G827" i="13" s="1"/>
  <c r="F827" i="13"/>
  <c r="D828" i="13"/>
  <c r="A828" i="13" s="1"/>
  <c r="E828" i="13" l="1"/>
  <c r="F828" i="13"/>
  <c r="G828" i="13"/>
  <c r="D829" i="13"/>
  <c r="A829" i="13" s="1"/>
  <c r="E829" i="13" l="1"/>
  <c r="G829" i="13" s="1"/>
  <c r="D830" i="13"/>
  <c r="A830" i="13" s="1"/>
  <c r="F829" i="13"/>
  <c r="E830" i="13" l="1"/>
  <c r="G830" i="13" s="1"/>
  <c r="F830" i="13"/>
  <c r="D831" i="13"/>
  <c r="A831" i="13" s="1"/>
  <c r="E831" i="13" l="1"/>
  <c r="D832" i="13"/>
  <c r="A832" i="13" s="1"/>
  <c r="G831" i="13"/>
  <c r="F831" i="13"/>
  <c r="E832" i="13" l="1"/>
  <c r="D833" i="13"/>
  <c r="A833" i="13" s="1"/>
  <c r="G832" i="13"/>
  <c r="F832" i="13"/>
  <c r="E833" i="13" l="1"/>
  <c r="G833" i="13" s="1"/>
  <c r="F833" i="13"/>
  <c r="D834" i="13"/>
  <c r="A834" i="13" s="1"/>
  <c r="E834" i="13" l="1"/>
  <c r="G834" i="13" s="1"/>
  <c r="F834" i="13"/>
  <c r="D835" i="13"/>
  <c r="A835" i="13" s="1"/>
  <c r="E835" i="13" l="1"/>
  <c r="G835" i="13" s="1"/>
  <c r="F835" i="13"/>
  <c r="D836" i="13"/>
  <c r="A836" i="13" s="1"/>
  <c r="E836" i="13" l="1"/>
  <c r="F836" i="13"/>
  <c r="G836" i="13"/>
  <c r="D837" i="13"/>
  <c r="A837" i="13" s="1"/>
  <c r="E837" i="13" l="1"/>
  <c r="F837" i="13"/>
  <c r="D838" i="13"/>
  <c r="A838" i="13" s="1"/>
  <c r="G837" i="13"/>
  <c r="E838" i="13" l="1"/>
  <c r="G838" i="13" s="1"/>
  <c r="F838" i="13"/>
  <c r="D839" i="13"/>
  <c r="A839" i="13" s="1"/>
  <c r="E839" i="13" l="1"/>
  <c r="G839" i="13" s="1"/>
  <c r="D840" i="13"/>
  <c r="A840" i="13" s="1"/>
  <c r="F839" i="13"/>
  <c r="E840" i="13" l="1"/>
  <c r="G840" i="13" s="1"/>
  <c r="F840" i="13"/>
  <c r="D841" i="13"/>
  <c r="A841" i="13" s="1"/>
  <c r="E841" i="13" l="1"/>
  <c r="F841" i="13"/>
  <c r="D842" i="13"/>
  <c r="A842" i="13" s="1"/>
  <c r="G841" i="13"/>
  <c r="E842" i="13" l="1"/>
  <c r="F842" i="13"/>
  <c r="D843" i="13"/>
  <c r="A843" i="13" s="1"/>
  <c r="G842" i="13"/>
  <c r="E843" i="13" l="1"/>
  <c r="F843" i="13"/>
  <c r="G843" i="13"/>
  <c r="D844" i="13"/>
  <c r="A844" i="13" s="1"/>
  <c r="E844" i="13" l="1"/>
  <c r="D845" i="13"/>
  <c r="A845" i="13" s="1"/>
  <c r="G844" i="13"/>
  <c r="F844" i="13"/>
  <c r="E845" i="13" l="1"/>
  <c r="D846" i="13"/>
  <c r="A846" i="13" s="1"/>
  <c r="G845" i="13"/>
  <c r="F845" i="13"/>
  <c r="E846" i="13" l="1"/>
  <c r="F846" i="13"/>
  <c r="G846" i="13"/>
  <c r="D847" i="13"/>
  <c r="A847" i="13" s="1"/>
  <c r="E847" i="13" l="1"/>
  <c r="G847" i="13" s="1"/>
  <c r="D848" i="13"/>
  <c r="A848" i="13" s="1"/>
  <c r="F847" i="13"/>
  <c r="E848" i="13" l="1"/>
  <c r="D849" i="13"/>
  <c r="A849" i="13" s="1"/>
  <c r="G848" i="13"/>
  <c r="F848" i="13"/>
  <c r="E849" i="13" l="1"/>
  <c r="F849" i="13"/>
  <c r="D850" i="13"/>
  <c r="A850" i="13" s="1"/>
  <c r="G849" i="13"/>
  <c r="E850" i="13" l="1"/>
  <c r="G850" i="13" s="1"/>
  <c r="F850" i="13"/>
  <c r="D851" i="13"/>
  <c r="A851" i="13" s="1"/>
  <c r="E851" i="13" l="1"/>
  <c r="D852" i="13"/>
  <c r="A852" i="13" s="1"/>
  <c r="G851" i="13"/>
  <c r="F851" i="13"/>
  <c r="E852" i="13" l="1"/>
  <c r="F852" i="13"/>
  <c r="D853" i="13"/>
  <c r="A853" i="13" s="1"/>
  <c r="G852" i="13"/>
  <c r="E853" i="13" l="1"/>
  <c r="F853" i="13"/>
  <c r="D854" i="13"/>
  <c r="A854" i="13" s="1"/>
  <c r="G853" i="13"/>
  <c r="E854" i="13" l="1"/>
  <c r="F854" i="13"/>
  <c r="D855" i="13"/>
  <c r="A855" i="13" s="1"/>
  <c r="G854" i="13"/>
  <c r="E855" i="13" l="1"/>
  <c r="F855" i="13"/>
  <c r="D856" i="13"/>
  <c r="A856" i="13" s="1"/>
  <c r="G855" i="13"/>
  <c r="E856" i="13" l="1"/>
  <c r="G856" i="13" s="1"/>
  <c r="F856" i="13"/>
  <c r="D857" i="13"/>
  <c r="A857" i="13" s="1"/>
  <c r="E857" i="13" l="1"/>
  <c r="G857" i="13" s="1"/>
  <c r="F857" i="13"/>
  <c r="D858" i="13"/>
  <c r="A858" i="13" s="1"/>
  <c r="E858" i="13" l="1"/>
  <c r="F858" i="13"/>
  <c r="D859" i="13"/>
  <c r="A859" i="13" s="1"/>
  <c r="G858" i="13"/>
  <c r="E859" i="13" l="1"/>
  <c r="G859" i="13" s="1"/>
  <c r="D860" i="13"/>
  <c r="A860" i="13" s="1"/>
  <c r="F859" i="13"/>
  <c r="E860" i="13" l="1"/>
  <c r="F860" i="13"/>
  <c r="D861" i="13"/>
  <c r="A861" i="13" s="1"/>
  <c r="G860" i="13"/>
  <c r="E861" i="13" l="1"/>
  <c r="G861" i="13"/>
  <c r="F861" i="13"/>
  <c r="D862" i="13"/>
  <c r="A862" i="13" s="1"/>
  <c r="E862" i="13" l="1"/>
  <c r="G862" i="13"/>
  <c r="F862" i="13"/>
  <c r="D863" i="13"/>
  <c r="A863" i="13" s="1"/>
  <c r="E863" i="13" l="1"/>
  <c r="G863" i="13" s="1"/>
  <c r="F863" i="13"/>
  <c r="D864" i="13"/>
  <c r="A864" i="13" s="1"/>
  <c r="E864" i="13" l="1"/>
  <c r="D865" i="13"/>
  <c r="A865" i="13" s="1"/>
  <c r="G864" i="13"/>
  <c r="F864" i="13"/>
  <c r="E865" i="13" l="1"/>
  <c r="G865" i="13" s="1"/>
  <c r="F865" i="13"/>
  <c r="D866" i="13"/>
  <c r="A866" i="13" s="1"/>
  <c r="E866" i="13" l="1"/>
  <c r="D867" i="13"/>
  <c r="A867" i="13" s="1"/>
  <c r="G866" i="13"/>
  <c r="F866" i="13"/>
  <c r="E867" i="13" l="1"/>
  <c r="G867" i="13" s="1"/>
  <c r="D868" i="13"/>
  <c r="A868" i="13" s="1"/>
  <c r="F867" i="13"/>
  <c r="E868" i="13" l="1"/>
  <c r="F868" i="13"/>
  <c r="G868" i="13"/>
  <c r="D869" i="13"/>
  <c r="A869" i="13" s="1"/>
  <c r="E869" i="13" l="1"/>
  <c r="G869" i="13"/>
  <c r="F869" i="13"/>
  <c r="D870" i="13"/>
  <c r="A870" i="13" s="1"/>
  <c r="E870" i="13" l="1"/>
  <c r="F870" i="13"/>
  <c r="D871" i="13"/>
  <c r="A871" i="13" s="1"/>
  <c r="G870" i="13"/>
  <c r="E871" i="13" l="1"/>
  <c r="G871" i="13"/>
  <c r="D872" i="13"/>
  <c r="A872" i="13" s="1"/>
  <c r="F871" i="13"/>
  <c r="E872" i="13" l="1"/>
  <c r="F872" i="13"/>
  <c r="D873" i="13"/>
  <c r="A873" i="13" s="1"/>
  <c r="G872" i="13"/>
  <c r="E873" i="13" l="1"/>
  <c r="D874" i="13"/>
  <c r="A874" i="13" s="1"/>
  <c r="F873" i="13"/>
  <c r="G873" i="13"/>
  <c r="E874" i="13" l="1"/>
  <c r="F874" i="13"/>
  <c r="D875" i="13"/>
  <c r="A875" i="13" s="1"/>
  <c r="G874" i="13"/>
  <c r="E875" i="13" l="1"/>
  <c r="G875" i="13" s="1"/>
  <c r="F875" i="13"/>
  <c r="D876" i="13"/>
  <c r="A876" i="13" s="1"/>
  <c r="E876" i="13" l="1"/>
  <c r="F876" i="13"/>
  <c r="D877" i="13"/>
  <c r="A877" i="13" s="1"/>
  <c r="G876" i="13"/>
  <c r="E877" i="13" l="1"/>
  <c r="F877" i="13"/>
  <c r="G877" i="13"/>
  <c r="D878" i="13"/>
  <c r="A878" i="13" s="1"/>
  <c r="E878" i="13" l="1"/>
  <c r="G878" i="13"/>
  <c r="F878" i="13"/>
  <c r="D879" i="13"/>
  <c r="A879" i="13" s="1"/>
  <c r="E879" i="13" l="1"/>
  <c r="D880" i="13"/>
  <c r="A880" i="13" s="1"/>
  <c r="G879" i="13"/>
  <c r="F879" i="13"/>
  <c r="E880" i="13" l="1"/>
  <c r="D881" i="13"/>
  <c r="A881" i="13" s="1"/>
  <c r="F880" i="13"/>
  <c r="G880" i="13"/>
  <c r="E881" i="13" l="1"/>
  <c r="F881" i="13"/>
  <c r="D882" i="13"/>
  <c r="A882" i="13" s="1"/>
  <c r="G881" i="13"/>
  <c r="E882" i="13" l="1"/>
  <c r="D883" i="13"/>
  <c r="A883" i="13" s="1"/>
  <c r="G882" i="13"/>
  <c r="F882" i="13"/>
  <c r="E883" i="13" l="1"/>
  <c r="D884" i="13"/>
  <c r="A884" i="13" s="1"/>
  <c r="F883" i="13"/>
  <c r="G883" i="13"/>
  <c r="E884" i="13" l="1"/>
  <c r="G884" i="13" s="1"/>
  <c r="F884" i="13"/>
  <c r="D885" i="13"/>
  <c r="A885" i="13" s="1"/>
  <c r="E885" i="13" l="1"/>
  <c r="G885" i="13" s="1"/>
  <c r="D886" i="13"/>
  <c r="A886" i="13" s="1"/>
  <c r="F885" i="13"/>
  <c r="E886" i="13" l="1"/>
  <c r="G886" i="13"/>
  <c r="F886" i="13"/>
  <c r="D887" i="13"/>
  <c r="A887" i="13" s="1"/>
  <c r="E887" i="13" l="1"/>
  <c r="D888" i="13"/>
  <c r="A888" i="13" s="1"/>
  <c r="G887" i="13"/>
  <c r="F887" i="13"/>
  <c r="E888" i="13" l="1"/>
  <c r="G888" i="13"/>
  <c r="F888" i="13"/>
  <c r="D889" i="13"/>
  <c r="A889" i="13" s="1"/>
  <c r="E889" i="13" l="1"/>
  <c r="F889" i="13"/>
  <c r="D890" i="13"/>
  <c r="A890" i="13" s="1"/>
  <c r="G889" i="13"/>
  <c r="E890" i="13" l="1"/>
  <c r="F890" i="13"/>
  <c r="D891" i="13"/>
  <c r="A891" i="13" s="1"/>
  <c r="G890" i="13"/>
  <c r="E891" i="13" l="1"/>
  <c r="F891" i="13"/>
  <c r="D892" i="13"/>
  <c r="A892" i="13" s="1"/>
  <c r="G891" i="13"/>
  <c r="E892" i="13" l="1"/>
  <c r="F892" i="13"/>
  <c r="D893" i="13"/>
  <c r="A893" i="13" s="1"/>
  <c r="G892" i="13"/>
  <c r="E893" i="13" l="1"/>
  <c r="D894" i="13"/>
  <c r="A894" i="13" s="1"/>
  <c r="G893" i="13"/>
  <c r="F893" i="13"/>
  <c r="E894" i="13" l="1"/>
  <c r="G894" i="13" s="1"/>
  <c r="F894" i="13"/>
  <c r="D895" i="13"/>
  <c r="A895" i="13" s="1"/>
  <c r="E895" i="13" l="1"/>
  <c r="D896" i="13"/>
  <c r="A896" i="13" s="1"/>
  <c r="G895" i="13"/>
  <c r="F895" i="13"/>
  <c r="E896" i="13" l="1"/>
  <c r="G896" i="13"/>
  <c r="F896" i="13"/>
  <c r="D897" i="13"/>
  <c r="A897" i="13" s="1"/>
  <c r="E897" i="13" l="1"/>
  <c r="D898" i="13"/>
  <c r="A898" i="13" s="1"/>
  <c r="F897" i="13"/>
  <c r="G897" i="13"/>
  <c r="E898" i="13" l="1"/>
  <c r="G898" i="13" s="1"/>
  <c r="F898" i="13"/>
  <c r="D899" i="13"/>
  <c r="A899" i="13" s="1"/>
  <c r="E899" i="13" l="1"/>
  <c r="D900" i="13"/>
  <c r="A900" i="13" s="1"/>
  <c r="G899" i="13"/>
  <c r="F899" i="13"/>
  <c r="E900" i="13" l="1"/>
  <c r="F900" i="13"/>
  <c r="D901" i="13"/>
  <c r="A901" i="13" s="1"/>
  <c r="G900" i="13"/>
  <c r="E901" i="13" l="1"/>
  <c r="F901" i="13"/>
  <c r="G901" i="13"/>
  <c r="D902" i="13"/>
  <c r="A902" i="13" s="1"/>
  <c r="E902" i="13" l="1"/>
  <c r="G902" i="13" s="1"/>
  <c r="F902" i="13"/>
  <c r="D903" i="13"/>
  <c r="A903" i="13" s="1"/>
  <c r="E903" i="13" l="1"/>
  <c r="F903" i="13"/>
  <c r="G903" i="13"/>
  <c r="D904" i="13"/>
  <c r="A904" i="13" s="1"/>
  <c r="E904" i="13" l="1"/>
  <c r="G904" i="13"/>
  <c r="F904" i="13"/>
  <c r="D905" i="13"/>
  <c r="A905" i="13" s="1"/>
  <c r="E905" i="13" l="1"/>
  <c r="D906" i="13"/>
  <c r="A906" i="13" s="1"/>
  <c r="F905" i="13"/>
  <c r="G905" i="13"/>
  <c r="E906" i="13" l="1"/>
  <c r="G906" i="13"/>
  <c r="D907" i="13"/>
  <c r="A907" i="13" s="1"/>
  <c r="F906" i="13"/>
  <c r="E907" i="13" l="1"/>
  <c r="F907" i="13"/>
  <c r="D908" i="13"/>
  <c r="A908" i="13" s="1"/>
  <c r="G907" i="13"/>
  <c r="E908" i="13" l="1"/>
  <c r="G908" i="13"/>
  <c r="F908" i="13"/>
  <c r="D909" i="13"/>
  <c r="A909" i="13" s="1"/>
  <c r="E909" i="13" l="1"/>
  <c r="D910" i="13"/>
  <c r="A910" i="13" s="1"/>
  <c r="F909" i="13"/>
  <c r="G909" i="13"/>
  <c r="E910" i="13" l="1"/>
  <c r="D911" i="13"/>
  <c r="G910" i="13"/>
  <c r="F910" i="13"/>
  <c r="I4" i="13" l="1"/>
  <c r="A911" i="13"/>
  <c r="E911" i="13"/>
  <c r="G911" i="13" s="1"/>
  <c r="F911" i="13"/>
  <c r="G6" i="13" l="1"/>
  <c r="H6" i="13"/>
  <c r="I6" i="13"/>
</calcChain>
</file>

<file path=xl/sharedStrings.xml><?xml version="1.0" encoding="utf-8"?>
<sst xmlns="http://schemas.openxmlformats.org/spreadsheetml/2006/main" count="961" uniqueCount="50">
  <si>
    <t>Email</t>
  </si>
  <si>
    <t>All Rights Reserved:  © Astronomy Morsels.</t>
  </si>
  <si>
    <t>I'm solely responsible for the input and express no warranty.  Use at your own risk.</t>
  </si>
  <si>
    <t>Nonetheless, this spreadsheet has been carefully reviewed, and calculation results have been compared with other applications.</t>
  </si>
  <si>
    <t>CM (System I)</t>
  </si>
  <si>
    <t>CM (System II)</t>
  </si>
  <si>
    <t>CM (System III)</t>
  </si>
  <si>
    <t>Date</t>
  </si>
  <si>
    <t>Year</t>
  </si>
  <si>
    <t>Month</t>
  </si>
  <si>
    <t>Day</t>
  </si>
  <si>
    <t>Leap year?</t>
  </si>
  <si>
    <t>Day number</t>
  </si>
  <si>
    <t>JDE</t>
  </si>
  <si>
    <t>angle</t>
  </si>
  <si>
    <t>correction</t>
  </si>
  <si>
    <t>jup_mean</t>
  </si>
  <si>
    <t>eqn_center</t>
  </si>
  <si>
    <t>P</t>
  </si>
  <si>
    <t>Source</t>
  </si>
  <si>
    <t>Time</t>
  </si>
  <si>
    <t>Inputs</t>
  </si>
  <si>
    <t>degrees</t>
  </si>
  <si>
    <t>For the Great Red Spot, CM (System II) is the reference.</t>
  </si>
  <si>
    <t>previous transit</t>
  </si>
  <si>
    <t>next transit 1</t>
  </si>
  <si>
    <t>next transit 3</t>
  </si>
  <si>
    <t>next transit 2</t>
  </si>
  <si>
    <t>Day fraction</t>
  </si>
  <si>
    <t>day fraction</t>
  </si>
  <si>
    <t># seconds</t>
  </si>
  <si>
    <r>
      <t>Once you have the current System II central meridian for a given time, computing the next (or previous) GRS transit time is straighforward. Suppose you know that the current System II central meridian is 123.5 degrees, and you've looked on the </t>
    </r>
    <r>
      <rPr>
        <i/>
        <sz val="12"/>
        <color rgb="FF000000"/>
        <rFont val="Calibri"/>
        <family val="2"/>
        <scheme val="minor"/>
      </rPr>
      <t>Sky &amp; Telescope </t>
    </r>
    <r>
      <rPr>
        <sz val="12"/>
        <color rgb="FF000000"/>
        <rFont val="Calibri"/>
        <family val="2"/>
        <scheme val="minor"/>
      </rPr>
      <t>Web site (or in a current issue of the magazine) and found that the GRS longitude is about 74 degrees. So we've gone (123.5 - 74), or 49.5, degrees past the last transit. Look at the above formula for System II, and you'll see that Jupiter rotates at about 870.187 degrees a day. So the last transit must have been (49.5 / 870.187), or about .057 days ago. </t>
    </r>
  </si>
  <si>
    <t xml:space="preserve">When 17th-century astronomers first turned their telescopes to Jupiter, they noted a conspicuous reddish spot on the giant planet. This Great Red Spot is still present in Jupiter's atmosphere, more than 300 years later. It is now known that it is a vast storm, spinning like a cyclone. Unlike a low-pressure hurricane in the Caribbean Sea, however, the Red Spot rotates in a counterclockwise direction in the southern hemisphere, showing that it is a high-pressure system. Winds inside this Jovian storm reach speeds of about 435 km per hour. The Red Spot is the largest known storm in the Solar System. With a diameter of nearly 25'000 km, it is almost twice the size of the entire Earth and one-sixth the diameter of Jupiter itself. The long lifetime of the Red Spot may be due to the fact that Jupiter is mainly a gaseous planet. It possibly has liquid layers, but lacks a solid surface, which would dissipate the storm's energy, much as happens when a hurricane makes landfall on the Earth. However, the Red Spot does change its shape, size, and color, sometimes dramatically. </t>
  </si>
  <si>
    <t>V1.0</t>
  </si>
  <si>
    <t>The Great Red Spot is a persistent high-pressure region in the atmosphere of Jupiter, producing an anticyclonic storm that is the largest in the Solar System. It is the most recognizable feature on Jupiter, owing to its red-orange color whose origin is still unknown. This spreadsheet predicts the Universal Times when the center of the Great Red Spot should cross Jupiter's central meridian for a given date/time.The algorithm used is from www.projectpluto.com.</t>
  </si>
  <si>
    <t>-</t>
  </si>
  <si>
    <t>transit</t>
  </si>
  <si>
    <t>GRS longitude</t>
  </si>
  <si>
    <t>look this value up!</t>
  </si>
  <si>
    <t>GRS longitude (degrees)</t>
  </si>
  <si>
    <t>Day nr.</t>
  </si>
  <si>
    <t>transit 1</t>
  </si>
  <si>
    <t>transit 2</t>
  </si>
  <si>
    <t>transit 3</t>
  </si>
  <si>
    <r>
      <rPr>
        <b/>
        <sz val="14"/>
        <color theme="0"/>
        <rFont val="Calibri (Body)"/>
      </rPr>
      <t>Compiled by</t>
    </r>
    <r>
      <rPr>
        <sz val="14"/>
        <color theme="0"/>
        <rFont val="Calibri (Body)"/>
      </rPr>
      <t>: Anton Viola (Astronomy Morsels).</t>
    </r>
  </si>
  <si>
    <r>
      <rPr>
        <b/>
        <sz val="14"/>
        <color theme="0"/>
        <rFont val="Calibri (Body)"/>
      </rPr>
      <t>Latest update</t>
    </r>
    <r>
      <rPr>
        <sz val="14"/>
        <color theme="0"/>
        <rFont val="Calibri (Body)"/>
      </rPr>
      <t>: 01st May, 2024.</t>
    </r>
  </si>
  <si>
    <t>Number of transits found:</t>
  </si>
  <si>
    <t>The Great Red Spot transits will be calculated for the whole specified year, and summarized for the specific date chosen.</t>
  </si>
  <si>
    <t>The central meridian of the Great Red Spot transits will be calculated as well as the expected transits fote the date/time frame chosen.</t>
  </si>
  <si>
    <t>(at 00:00)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</si>
</sst>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0.00000"/>
    <numFmt numFmtId="165" formatCode="dd/mm/yyyy;@"/>
    <numFmt numFmtId="166" formatCode="[$]hh:mm:ss;@" x16r2:formatCode16="[$-en-CH,1]hh:mm:ss;@"/>
    <numFmt numFmtId="167" formatCode="0.00000"/>
    <numFmt numFmtId="168" formatCode="#,##0.0000000000000"/>
    <numFmt numFmtId="169" formatCode="#,##0.0000"/>
    <numFmt numFmtId="170" formatCode="dd/mm/yy;@"/>
  </numFmts>
  <fonts count="39" x14ac:knownFonts="1">
    <font>
      <sz val="11"/>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u/>
      <sz val="11"/>
      <color theme="10"/>
      <name val="Calibri"/>
      <family val="2"/>
      <scheme val="minor"/>
    </font>
    <font>
      <u/>
      <sz val="11"/>
      <color theme="11"/>
      <name val="Calibri"/>
      <family val="2"/>
      <scheme val="minor"/>
    </font>
    <font>
      <u/>
      <sz val="12"/>
      <color theme="10"/>
      <name val="Calibri"/>
      <family val="2"/>
      <scheme val="minor"/>
    </font>
    <font>
      <sz val="12"/>
      <color theme="1"/>
      <name val="Calibri"/>
      <family val="2"/>
    </font>
    <font>
      <b/>
      <sz val="12"/>
      <color theme="1"/>
      <name val="Calibri"/>
      <family val="2"/>
    </font>
    <font>
      <sz val="11"/>
      <color rgb="FFFF0000"/>
      <name val="Calibri"/>
      <family val="2"/>
    </font>
    <font>
      <b/>
      <sz val="12"/>
      <name val="Calibri"/>
      <family val="2"/>
    </font>
    <font>
      <sz val="12"/>
      <color rgb="FF000000"/>
      <name val="Calibri"/>
      <family val="2"/>
    </font>
    <font>
      <sz val="12"/>
      <name val="Calibri"/>
      <family val="2"/>
    </font>
    <font>
      <i/>
      <sz val="12"/>
      <name val="Calibri"/>
      <family val="2"/>
    </font>
    <font>
      <sz val="11"/>
      <color rgb="FFFF0000"/>
      <name val="Calibri"/>
      <family val="2"/>
      <scheme val="minor"/>
    </font>
    <font>
      <b/>
      <sz val="12"/>
      <color theme="1"/>
      <name val="Calibri"/>
      <family val="2"/>
      <scheme val="minor"/>
    </font>
    <font>
      <sz val="12"/>
      <color rgb="FF000000"/>
      <name val="Calibri"/>
      <family val="2"/>
      <scheme val="minor"/>
    </font>
    <font>
      <sz val="9"/>
      <color theme="1"/>
      <name val="Calibri"/>
      <family val="2"/>
      <scheme val="minor"/>
    </font>
    <font>
      <b/>
      <sz val="11"/>
      <color theme="1"/>
      <name val="Calibri"/>
      <family val="2"/>
    </font>
    <font>
      <sz val="12"/>
      <color rgb="FFFF0000"/>
      <name val="Calibri"/>
      <family val="2"/>
    </font>
    <font>
      <i/>
      <sz val="12"/>
      <color theme="1"/>
      <name val="Calibri"/>
      <family val="2"/>
      <scheme val="minor"/>
    </font>
    <font>
      <i/>
      <sz val="12"/>
      <color rgb="FF000000"/>
      <name val="Calibri"/>
      <family val="2"/>
      <scheme val="minor"/>
    </font>
    <font>
      <sz val="12"/>
      <color rgb="FF141212"/>
      <name val="Calibri"/>
      <family val="2"/>
      <scheme val="minor"/>
    </font>
    <font>
      <b/>
      <sz val="11"/>
      <color theme="1"/>
      <name val="Calibri"/>
      <family val="2"/>
      <scheme val="minor"/>
    </font>
    <font>
      <b/>
      <sz val="11"/>
      <color rgb="FF000000"/>
      <name val="Calibri"/>
      <family val="2"/>
      <scheme val="minor"/>
    </font>
    <font>
      <sz val="8"/>
      <name val="Calibri"/>
      <family val="2"/>
      <scheme val="minor"/>
    </font>
    <font>
      <sz val="12"/>
      <color theme="0"/>
      <name val="Calibri"/>
      <family val="2"/>
      <scheme val="minor"/>
    </font>
    <font>
      <i/>
      <sz val="14"/>
      <color theme="0"/>
      <name val="Calibri"/>
      <family val="2"/>
    </font>
    <font>
      <sz val="14"/>
      <color theme="0"/>
      <name val="Calibri (Body)"/>
    </font>
    <font>
      <b/>
      <sz val="14"/>
      <color theme="0"/>
      <name val="Calibri (Body)"/>
    </font>
    <font>
      <u/>
      <sz val="14"/>
      <color theme="0"/>
      <name val="Calibri"/>
      <family val="2"/>
      <scheme val="minor"/>
    </font>
    <font>
      <u/>
      <sz val="14"/>
      <color theme="0"/>
      <name val="Calibri (Body)"/>
    </font>
    <font>
      <u/>
      <sz val="12"/>
      <color theme="0"/>
      <name val="Calibri (Body)"/>
    </font>
    <font>
      <sz val="9"/>
      <color theme="0"/>
      <name val="Calibri (Body)"/>
    </font>
    <font>
      <u/>
      <sz val="12"/>
      <color theme="1"/>
      <name val="Calibri"/>
      <family val="2"/>
      <scheme val="minor"/>
    </font>
  </fonts>
  <fills count="11">
    <fill>
      <patternFill patternType="none"/>
    </fill>
    <fill>
      <patternFill patternType="gray125"/>
    </fill>
    <fill>
      <patternFill patternType="solid">
        <fgColor rgb="FF002060"/>
        <bgColor indexed="64"/>
      </patternFill>
    </fill>
    <fill>
      <patternFill patternType="solid">
        <fgColor rgb="FFFFC000"/>
        <bgColor indexed="64"/>
      </patternFill>
    </fill>
    <fill>
      <patternFill patternType="solid">
        <fgColor theme="0"/>
        <bgColor indexed="64"/>
      </patternFill>
    </fill>
    <fill>
      <patternFill patternType="solid">
        <fgColor theme="0"/>
        <bgColor rgb="FF000000"/>
      </patternFill>
    </fill>
    <fill>
      <patternFill patternType="solid">
        <fgColor theme="8" tint="0.79998168889431442"/>
        <bgColor indexed="64"/>
      </patternFill>
    </fill>
    <fill>
      <patternFill patternType="solid">
        <fgColor theme="8" tint="0.79998168889431442"/>
        <bgColor rgb="FF000000"/>
      </patternFill>
    </fill>
    <fill>
      <patternFill patternType="solid">
        <fgColor theme="1"/>
        <bgColor indexed="64"/>
      </patternFill>
    </fill>
    <fill>
      <patternFill patternType="solid">
        <fgColor rgb="FF00B050"/>
        <bgColor indexed="64"/>
      </patternFill>
    </fill>
    <fill>
      <patternFill patternType="solid">
        <fgColor theme="9" tint="0.39997558519241921"/>
        <bgColor indexed="64"/>
      </patternFill>
    </fill>
  </fills>
  <borders count="19">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style="thin">
        <color rgb="FF000000"/>
      </right>
      <top style="thin">
        <color indexed="64"/>
      </top>
      <bottom/>
      <diagonal/>
    </border>
    <border>
      <left/>
      <right style="thin">
        <color rgb="FF000000"/>
      </right>
      <top/>
      <bottom/>
      <diagonal/>
    </border>
    <border>
      <left/>
      <right style="thin">
        <color rgb="FF000000"/>
      </right>
      <top/>
      <bottom style="thin">
        <color indexed="64"/>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45">
    <xf numFmtId="0" fontId="0" fillId="0" borderId="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7" fillId="0" borderId="0"/>
    <xf numFmtId="0" fontId="10" fillId="0" borderId="0" applyNumberFormat="0" applyFill="0" applyBorder="0" applyAlignment="0" applyProtection="0"/>
    <xf numFmtId="0" fontId="8" fillId="0" borderId="0" applyNumberFormat="0" applyFill="0" applyBorder="0" applyAlignment="0" applyProtection="0"/>
    <xf numFmtId="0" fontId="21" fillId="0" borderId="0"/>
  </cellStyleXfs>
  <cellXfs count="163">
    <xf numFmtId="0" fontId="0" fillId="0" borderId="0" xfId="0"/>
    <xf numFmtId="0" fontId="6" fillId="0" borderId="0" xfId="0" applyFont="1"/>
    <xf numFmtId="0" fontId="11" fillId="0" borderId="0" xfId="41" applyFont="1"/>
    <xf numFmtId="0" fontId="12" fillId="3" borderId="0" xfId="41" applyFont="1" applyFill="1" applyAlignment="1">
      <alignment horizontal="center"/>
    </xf>
    <xf numFmtId="0" fontId="11" fillId="4" borderId="0" xfId="41" applyFont="1" applyFill="1"/>
    <xf numFmtId="0" fontId="13" fillId="0" borderId="0" xfId="41" applyFont="1"/>
    <xf numFmtId="0" fontId="14" fillId="4" borderId="0" xfId="41" applyFont="1" applyFill="1" applyAlignment="1">
      <alignment horizontal="center"/>
    </xf>
    <xf numFmtId="0" fontId="14" fillId="4" borderId="0" xfId="41" applyFont="1" applyFill="1" applyAlignment="1">
      <alignment horizontal="right" vertical="center"/>
    </xf>
    <xf numFmtId="0" fontId="14" fillId="5" borderId="0" xfId="41" applyFont="1" applyFill="1" applyAlignment="1">
      <alignment horizontal="center"/>
    </xf>
    <xf numFmtId="0" fontId="15" fillId="5" borderId="0" xfId="41" applyFont="1" applyFill="1"/>
    <xf numFmtId="0" fontId="11" fillId="0" borderId="12" xfId="41" applyFont="1" applyBorder="1" applyAlignment="1">
      <alignment horizontal="center"/>
    </xf>
    <xf numFmtId="0" fontId="16" fillId="5" borderId="12" xfId="41" applyFont="1" applyFill="1" applyBorder="1" applyAlignment="1">
      <alignment horizontal="center"/>
    </xf>
    <xf numFmtId="0" fontId="14" fillId="5" borderId="0" xfId="41" applyFont="1" applyFill="1" applyAlignment="1">
      <alignment horizontal="right" vertical="center"/>
    </xf>
    <xf numFmtId="0" fontId="15" fillId="5" borderId="12" xfId="41" applyFont="1" applyFill="1" applyBorder="1" applyAlignment="1">
      <alignment horizontal="center"/>
    </xf>
    <xf numFmtId="0" fontId="11" fillId="4" borderId="12" xfId="41" applyFont="1" applyFill="1" applyBorder="1" applyAlignment="1">
      <alignment horizontal="center"/>
    </xf>
    <xf numFmtId="14" fontId="17" fillId="4" borderId="0" xfId="41" applyNumberFormat="1" applyFont="1" applyFill="1"/>
    <xf numFmtId="0" fontId="14" fillId="4" borderId="0" xfId="41" applyFont="1" applyFill="1" applyAlignment="1">
      <alignment horizontal="left"/>
    </xf>
    <xf numFmtId="0" fontId="14" fillId="4" borderId="0" xfId="41" applyFont="1" applyFill="1"/>
    <xf numFmtId="0" fontId="18" fillId="0" borderId="0" xfId="41" applyFont="1"/>
    <xf numFmtId="164" fontId="6" fillId="0" borderId="0" xfId="0" applyNumberFormat="1" applyFont="1"/>
    <xf numFmtId="165" fontId="14" fillId="3" borderId="12" xfId="41" applyNumberFormat="1" applyFont="1" applyFill="1" applyBorder="1" applyAlignment="1" applyProtection="1">
      <alignment horizontal="center"/>
      <protection locked="0"/>
    </xf>
    <xf numFmtId="0" fontId="10" fillId="5" borderId="0" xfId="43" applyFont="1" applyFill="1" applyAlignment="1">
      <alignment horizontal="left"/>
    </xf>
    <xf numFmtId="0" fontId="20" fillId="0" borderId="0" xfId="0" applyFont="1"/>
    <xf numFmtId="0" fontId="23" fillId="4" borderId="0" xfId="41" applyFont="1" applyFill="1" applyAlignment="1">
      <alignment horizontal="center"/>
    </xf>
    <xf numFmtId="0" fontId="5" fillId="0" borderId="0" xfId="0" applyFont="1"/>
    <xf numFmtId="0" fontId="6" fillId="6" borderId="1" xfId="0" applyFont="1" applyFill="1" applyBorder="1"/>
    <xf numFmtId="0" fontId="6" fillId="6" borderId="4" xfId="0" applyFont="1" applyFill="1" applyBorder="1"/>
    <xf numFmtId="0" fontId="6" fillId="6" borderId="6" xfId="0" applyFont="1" applyFill="1" applyBorder="1"/>
    <xf numFmtId="0" fontId="16" fillId="7" borderId="1" xfId="41" applyFont="1" applyFill="1" applyBorder="1" applyAlignment="1">
      <alignment horizontal="left"/>
    </xf>
    <xf numFmtId="164" fontId="16" fillId="6" borderId="3" xfId="41" applyNumberFormat="1" applyFont="1" applyFill="1" applyBorder="1" applyAlignment="1">
      <alignment horizontal="right"/>
    </xf>
    <xf numFmtId="164" fontId="6" fillId="6" borderId="5" xfId="0" applyNumberFormat="1" applyFont="1" applyFill="1" applyBorder="1"/>
    <xf numFmtId="164" fontId="6" fillId="6" borderId="7" xfId="0" applyNumberFormat="1" applyFont="1" applyFill="1" applyBorder="1"/>
    <xf numFmtId="166" fontId="12" fillId="3" borderId="12" xfId="41" applyNumberFormat="1" applyFont="1" applyFill="1" applyBorder="1" applyAlignment="1" applyProtection="1">
      <alignment horizontal="center"/>
      <protection locked="0"/>
    </xf>
    <xf numFmtId="4" fontId="19" fillId="3" borderId="0" xfId="0" applyNumberFormat="1" applyFont="1" applyFill="1" applyProtection="1">
      <protection locked="0"/>
    </xf>
    <xf numFmtId="168" fontId="6" fillId="0" borderId="0" xfId="0" applyNumberFormat="1" applyFont="1"/>
    <xf numFmtId="0" fontId="11" fillId="4" borderId="0" xfId="41" applyFont="1" applyFill="1" applyAlignment="1">
      <alignment horizontal="center"/>
    </xf>
    <xf numFmtId="0" fontId="6" fillId="0" borderId="0" xfId="0" applyFont="1" applyAlignment="1">
      <alignment horizontal="center"/>
    </xf>
    <xf numFmtId="0" fontId="5" fillId="0" borderId="12" xfId="0" applyFont="1" applyBorder="1" applyAlignment="1">
      <alignment horizontal="center"/>
    </xf>
    <xf numFmtId="164" fontId="20" fillId="0" borderId="0" xfId="0" applyNumberFormat="1" applyFont="1"/>
    <xf numFmtId="0" fontId="5" fillId="0" borderId="1" xfId="0" applyFont="1" applyBorder="1" applyAlignment="1">
      <alignment horizontal="right"/>
    </xf>
    <xf numFmtId="0" fontId="5" fillId="0" borderId="2" xfId="0" applyFont="1" applyBorder="1" applyAlignment="1">
      <alignment horizontal="right"/>
    </xf>
    <xf numFmtId="0" fontId="5" fillId="0" borderId="2" xfId="0" applyFont="1" applyBorder="1" applyAlignment="1">
      <alignment horizontal="center"/>
    </xf>
    <xf numFmtId="0" fontId="5" fillId="0" borderId="3" xfId="0" applyFont="1" applyBorder="1" applyAlignment="1">
      <alignment horizontal="center"/>
    </xf>
    <xf numFmtId="0" fontId="26" fillId="0" borderId="0" xfId="0" applyFont="1" applyAlignment="1">
      <alignment vertical="justify" wrapText="1"/>
    </xf>
    <xf numFmtId="169" fontId="6" fillId="0" borderId="12" xfId="0" applyNumberFormat="1" applyFont="1" applyBorder="1" applyAlignment="1">
      <alignment horizontal="center"/>
    </xf>
    <xf numFmtId="169" fontId="22" fillId="0" borderId="12" xfId="0" applyNumberFormat="1" applyFont="1" applyBorder="1"/>
    <xf numFmtId="0" fontId="24" fillId="0" borderId="4" xfId="0" applyFont="1" applyBorder="1"/>
    <xf numFmtId="4" fontId="14" fillId="3" borderId="12" xfId="41" applyNumberFormat="1" applyFont="1" applyFill="1" applyBorder="1" applyAlignment="1" applyProtection="1">
      <alignment horizontal="center"/>
      <protection locked="0"/>
    </xf>
    <xf numFmtId="169" fontId="28" fillId="0" borderId="12" xfId="0" applyNumberFormat="1" applyFont="1" applyBorder="1"/>
    <xf numFmtId="3" fontId="0" fillId="0" borderId="0" xfId="0" applyNumberFormat="1"/>
    <xf numFmtId="164" fontId="6" fillId="6" borderId="17" xfId="0" applyNumberFormat="1" applyFont="1" applyFill="1" applyBorder="1"/>
    <xf numFmtId="0" fontId="0" fillId="0" borderId="0" xfId="0" applyAlignment="1">
      <alignment horizontal="center"/>
    </xf>
    <xf numFmtId="0" fontId="0" fillId="0" borderId="12" xfId="0" applyBorder="1" applyAlignment="1">
      <alignment horizontal="center"/>
    </xf>
    <xf numFmtId="0" fontId="14" fillId="4" borderId="12" xfId="41" applyFont="1" applyFill="1" applyBorder="1" applyAlignment="1">
      <alignment horizontal="center"/>
    </xf>
    <xf numFmtId="0" fontId="11" fillId="0" borderId="0" xfId="41" applyFont="1" applyAlignment="1">
      <alignment horizontal="center"/>
    </xf>
    <xf numFmtId="0" fontId="27" fillId="0" borderId="12" xfId="0" applyFont="1" applyBorder="1" applyAlignment="1">
      <alignment horizontal="center"/>
    </xf>
    <xf numFmtId="0" fontId="16" fillId="7" borderId="1" xfId="41" applyFont="1" applyFill="1" applyBorder="1" applyAlignment="1">
      <alignment horizontal="center"/>
    </xf>
    <xf numFmtId="0" fontId="6" fillId="6" borderId="4" xfId="0" applyFont="1" applyFill="1" applyBorder="1" applyAlignment="1">
      <alignment horizontal="center"/>
    </xf>
    <xf numFmtId="0" fontId="6" fillId="6" borderId="6" xfId="0" applyFont="1" applyFill="1" applyBorder="1" applyAlignment="1">
      <alignment horizontal="center"/>
    </xf>
    <xf numFmtId="0" fontId="6" fillId="6" borderId="16" xfId="0" applyFont="1" applyFill="1" applyBorder="1" applyAlignment="1">
      <alignment horizontal="center"/>
    </xf>
    <xf numFmtId="0" fontId="5" fillId="0" borderId="0" xfId="0" applyFont="1" applyAlignment="1">
      <alignment horizontal="center"/>
    </xf>
    <xf numFmtId="0" fontId="3" fillId="0" borderId="0" xfId="0" applyFont="1"/>
    <xf numFmtId="0" fontId="30" fillId="2" borderId="16" xfId="0" applyFont="1" applyFill="1" applyBorder="1" applyAlignment="1">
      <alignment horizontal="right"/>
    </xf>
    <xf numFmtId="0" fontId="30" fillId="2" borderId="18" xfId="0" applyFont="1" applyFill="1" applyBorder="1" applyAlignment="1">
      <alignment horizontal="right"/>
    </xf>
    <xf numFmtId="0" fontId="30" fillId="2" borderId="18" xfId="0" applyFont="1" applyFill="1" applyBorder="1" applyAlignment="1">
      <alignment horizontal="center"/>
    </xf>
    <xf numFmtId="0" fontId="30" fillId="2" borderId="17" xfId="0" applyFont="1" applyFill="1" applyBorder="1" applyAlignment="1">
      <alignment horizontal="center"/>
    </xf>
    <xf numFmtId="0" fontId="0" fillId="6" borderId="13" xfId="0" applyFill="1" applyBorder="1"/>
    <xf numFmtId="0" fontId="5" fillId="6" borderId="13" xfId="0" applyFont="1" applyFill="1" applyBorder="1" applyAlignment="1">
      <alignment horizontal="center"/>
    </xf>
    <xf numFmtId="167" fontId="6" fillId="6" borderId="1" xfId="0" applyNumberFormat="1" applyFont="1" applyFill="1" applyBorder="1"/>
    <xf numFmtId="3" fontId="6" fillId="6" borderId="2" xfId="0" applyNumberFormat="1" applyFont="1" applyFill="1" applyBorder="1"/>
    <xf numFmtId="170" fontId="3" fillId="6" borderId="2" xfId="0" applyNumberFormat="1" applyFont="1" applyFill="1" applyBorder="1" applyAlignment="1">
      <alignment horizontal="center"/>
    </xf>
    <xf numFmtId="0" fontId="6" fillId="6" borderId="3" xfId="0" applyFont="1" applyFill="1" applyBorder="1" applyAlignment="1">
      <alignment horizontal="center"/>
    </xf>
    <xf numFmtId="0" fontId="0" fillId="6" borderId="14" xfId="0" applyFill="1" applyBorder="1" applyAlignment="1">
      <alignment horizontal="right"/>
    </xf>
    <xf numFmtId="0" fontId="4" fillId="6" borderId="14" xfId="0" applyFont="1" applyFill="1" applyBorder="1" applyAlignment="1">
      <alignment horizontal="center"/>
    </xf>
    <xf numFmtId="167" fontId="6" fillId="6" borderId="4" xfId="0" applyNumberFormat="1" applyFont="1" applyFill="1" applyBorder="1"/>
    <xf numFmtId="3" fontId="6" fillId="6" borderId="0" xfId="0" applyNumberFormat="1" applyFont="1" applyFill="1"/>
    <xf numFmtId="170" fontId="6" fillId="6" borderId="0" xfId="0" applyNumberFormat="1" applyFont="1" applyFill="1" applyAlignment="1">
      <alignment horizontal="center"/>
    </xf>
    <xf numFmtId="0" fontId="6" fillId="6" borderId="5" xfId="0" applyFont="1" applyFill="1" applyBorder="1" applyAlignment="1">
      <alignment horizontal="center"/>
    </xf>
    <xf numFmtId="0" fontId="0" fillId="6" borderId="14" xfId="0" applyFill="1" applyBorder="1"/>
    <xf numFmtId="0" fontId="3" fillId="6" borderId="14" xfId="0" applyFont="1" applyFill="1" applyBorder="1" applyAlignment="1">
      <alignment horizontal="center"/>
    </xf>
    <xf numFmtId="0" fontId="0" fillId="6" borderId="15" xfId="0" applyFill="1" applyBorder="1"/>
    <xf numFmtId="0" fontId="3" fillId="6" borderId="15" xfId="0" applyFont="1" applyFill="1" applyBorder="1" applyAlignment="1">
      <alignment horizontal="center"/>
    </xf>
    <xf numFmtId="167" fontId="6" fillId="6" borderId="6" xfId="0" applyNumberFormat="1" applyFont="1" applyFill="1" applyBorder="1"/>
    <xf numFmtId="3" fontId="6" fillId="6" borderId="8" xfId="0" applyNumberFormat="1" applyFont="1" applyFill="1" applyBorder="1"/>
    <xf numFmtId="170" fontId="6" fillId="6" borderId="8" xfId="0" applyNumberFormat="1" applyFont="1" applyFill="1" applyBorder="1" applyAlignment="1">
      <alignment horizontal="center"/>
    </xf>
    <xf numFmtId="0" fontId="6" fillId="6" borderId="7" xfId="0" applyFont="1" applyFill="1" applyBorder="1" applyAlignment="1">
      <alignment horizontal="center"/>
    </xf>
    <xf numFmtId="1" fontId="16" fillId="0" borderId="12" xfId="41" applyNumberFormat="1" applyFont="1" applyBorder="1" applyAlignment="1" applyProtection="1">
      <alignment horizontal="center"/>
      <protection locked="0"/>
    </xf>
    <xf numFmtId="1" fontId="11" fillId="4" borderId="12" xfId="41" applyNumberFormat="1" applyFont="1" applyFill="1" applyBorder="1" applyAlignment="1">
      <alignment horizontal="center"/>
    </xf>
    <xf numFmtId="0" fontId="0" fillId="0" borderId="0" xfId="0" applyAlignment="1">
      <alignment horizontal="right"/>
    </xf>
    <xf numFmtId="0" fontId="2" fillId="0" borderId="12" xfId="0" applyFont="1" applyBorder="1" applyAlignment="1">
      <alignment horizontal="center"/>
    </xf>
    <xf numFmtId="0" fontId="5" fillId="10" borderId="13" xfId="0" applyFont="1" applyFill="1" applyBorder="1"/>
    <xf numFmtId="167" fontId="6" fillId="10" borderId="2" xfId="0" applyNumberFormat="1" applyFont="1" applyFill="1" applyBorder="1"/>
    <xf numFmtId="3" fontId="6" fillId="10" borderId="2" xfId="0" applyNumberFormat="1" applyFont="1" applyFill="1" applyBorder="1"/>
    <xf numFmtId="0" fontId="6" fillId="10" borderId="2" xfId="0" applyFont="1" applyFill="1" applyBorder="1" applyAlignment="1">
      <alignment horizontal="center"/>
    </xf>
    <xf numFmtId="0" fontId="6" fillId="10" borderId="3" xfId="0" applyFont="1" applyFill="1" applyBorder="1" applyAlignment="1">
      <alignment horizontal="center"/>
    </xf>
    <xf numFmtId="0" fontId="5" fillId="10" borderId="14" xfId="0" applyFont="1" applyFill="1" applyBorder="1"/>
    <xf numFmtId="167" fontId="6" fillId="10" borderId="0" xfId="0" applyNumberFormat="1" applyFont="1" applyFill="1"/>
    <xf numFmtId="3" fontId="6" fillId="10" borderId="0" xfId="0" applyNumberFormat="1" applyFont="1" applyFill="1"/>
    <xf numFmtId="0" fontId="6" fillId="10" borderId="0" xfId="0" applyFont="1" applyFill="1" applyAlignment="1">
      <alignment horizontal="center"/>
    </xf>
    <xf numFmtId="0" fontId="6" fillId="10" borderId="5" xfId="0" applyFont="1" applyFill="1" applyBorder="1" applyAlignment="1">
      <alignment horizontal="center"/>
    </xf>
    <xf numFmtId="0" fontId="5" fillId="10" borderId="15" xfId="0" applyFont="1" applyFill="1" applyBorder="1"/>
    <xf numFmtId="167" fontId="6" fillId="10" borderId="8" xfId="0" applyNumberFormat="1" applyFont="1" applyFill="1" applyBorder="1"/>
    <xf numFmtId="3" fontId="6" fillId="10" borderId="8" xfId="0" applyNumberFormat="1" applyFont="1" applyFill="1" applyBorder="1"/>
    <xf numFmtId="0" fontId="6" fillId="10" borderId="8" xfId="0" applyFont="1" applyFill="1" applyBorder="1" applyAlignment="1">
      <alignment horizontal="center"/>
    </xf>
    <xf numFmtId="0" fontId="6" fillId="10" borderId="7" xfId="0" applyFont="1" applyFill="1" applyBorder="1" applyAlignment="1">
      <alignment horizontal="center"/>
    </xf>
    <xf numFmtId="0" fontId="32" fillId="8" borderId="1" xfId="41" applyFont="1" applyFill="1" applyBorder="1" applyAlignment="1">
      <alignment horizontal="left"/>
    </xf>
    <xf numFmtId="0" fontId="32" fillId="8" borderId="2" xfId="41" applyFont="1" applyFill="1" applyBorder="1" applyAlignment="1">
      <alignment horizontal="center"/>
    </xf>
    <xf numFmtId="0" fontId="32" fillId="8" borderId="2" xfId="41" applyFont="1" applyFill="1" applyBorder="1"/>
    <xf numFmtId="0" fontId="34" fillId="8" borderId="3" xfId="42" applyFont="1" applyFill="1" applyBorder="1" applyAlignment="1">
      <alignment horizontal="center"/>
    </xf>
    <xf numFmtId="0" fontId="35" fillId="8" borderId="4" xfId="42" applyFont="1" applyFill="1" applyBorder="1" applyAlignment="1">
      <alignment horizontal="left"/>
    </xf>
    <xf numFmtId="0" fontId="32" fillId="8" borderId="0" xfId="41" applyFont="1" applyFill="1" applyAlignment="1">
      <alignment horizontal="center"/>
    </xf>
    <xf numFmtId="0" fontId="32" fillId="8" borderId="0" xfId="41" applyFont="1" applyFill="1"/>
    <xf numFmtId="0" fontId="32" fillId="8" borderId="5" xfId="41" applyFont="1" applyFill="1" applyBorder="1" applyAlignment="1">
      <alignment horizontal="center"/>
    </xf>
    <xf numFmtId="0" fontId="32" fillId="8" borderId="6" xfId="42" applyFont="1" applyFill="1" applyBorder="1" applyAlignment="1">
      <alignment horizontal="left"/>
    </xf>
    <xf numFmtId="0" fontId="32" fillId="8" borderId="8" xfId="42" applyFont="1" applyFill="1" applyBorder="1" applyAlignment="1">
      <alignment horizontal="left"/>
    </xf>
    <xf numFmtId="0" fontId="32" fillId="8" borderId="8" xfId="41" applyFont="1" applyFill="1" applyBorder="1"/>
    <xf numFmtId="0" fontId="33" fillId="8" borderId="7" xfId="41" applyFont="1" applyFill="1" applyBorder="1" applyAlignment="1">
      <alignment horizontal="center"/>
    </xf>
    <xf numFmtId="0" fontId="19" fillId="0" borderId="8" xfId="0" applyFont="1" applyBorder="1"/>
    <xf numFmtId="165" fontId="27" fillId="3" borderId="12" xfId="0" applyNumberFormat="1" applyFont="1" applyFill="1" applyBorder="1" applyAlignment="1">
      <alignment horizontal="center"/>
    </xf>
    <xf numFmtId="0" fontId="1" fillId="0" borderId="0" xfId="0" applyFont="1"/>
    <xf numFmtId="0" fontId="12" fillId="0" borderId="0" xfId="0" applyFont="1" applyAlignment="1">
      <alignment horizontal="center"/>
    </xf>
    <xf numFmtId="0" fontId="12" fillId="0" borderId="0" xfId="0" applyFont="1" applyAlignment="1">
      <alignment horizontal="right" vertical="center"/>
    </xf>
    <xf numFmtId="1" fontId="11" fillId="0" borderId="0" xfId="0" applyNumberFormat="1" applyFont="1" applyAlignment="1">
      <alignment horizontal="center"/>
    </xf>
    <xf numFmtId="0" fontId="11" fillId="0" borderId="0" xfId="0" applyFont="1" applyAlignment="1">
      <alignment horizontal="right" vertical="center"/>
    </xf>
    <xf numFmtId="49" fontId="12" fillId="0" borderId="0" xfId="0" applyNumberFormat="1" applyFont="1" applyAlignment="1">
      <alignment horizontal="center"/>
    </xf>
    <xf numFmtId="1" fontId="12" fillId="0" borderId="0" xfId="0" applyNumberFormat="1" applyFont="1" applyAlignment="1">
      <alignment horizontal="right" vertical="center"/>
    </xf>
    <xf numFmtId="0" fontId="16" fillId="4" borderId="12" xfId="41" applyFont="1" applyFill="1" applyBorder="1" applyAlignment="1">
      <alignment horizontal="center"/>
    </xf>
    <xf numFmtId="0" fontId="38" fillId="5" borderId="0" xfId="43" applyFont="1" applyFill="1" applyAlignment="1">
      <alignment horizontal="left"/>
    </xf>
    <xf numFmtId="164" fontId="6" fillId="9" borderId="2" xfId="0" applyNumberFormat="1" applyFont="1" applyFill="1" applyBorder="1"/>
    <xf numFmtId="164" fontId="6" fillId="9" borderId="0" xfId="0" applyNumberFormat="1" applyFont="1" applyFill="1"/>
    <xf numFmtId="164" fontId="6" fillId="9" borderId="8" xfId="0" applyNumberFormat="1" applyFont="1" applyFill="1" applyBorder="1"/>
    <xf numFmtId="0" fontId="0" fillId="9" borderId="12" xfId="0" applyFill="1" applyBorder="1" applyAlignment="1">
      <alignment horizontal="center"/>
    </xf>
    <xf numFmtId="0" fontId="27" fillId="4" borderId="0" xfId="0" applyFont="1" applyFill="1" applyAlignment="1">
      <alignment horizontal="center"/>
    </xf>
    <xf numFmtId="0" fontId="31" fillId="8" borderId="0" xfId="41" applyFont="1" applyFill="1" applyAlignment="1">
      <alignment horizontal="center" vertical="center" wrapText="1"/>
    </xf>
    <xf numFmtId="0" fontId="36" fillId="8" borderId="1" xfId="42" applyFont="1" applyFill="1" applyBorder="1" applyAlignment="1">
      <alignment horizontal="center"/>
    </xf>
    <xf numFmtId="0" fontId="36" fillId="8" borderId="2" xfId="42" applyFont="1" applyFill="1" applyBorder="1" applyAlignment="1">
      <alignment horizontal="center"/>
    </xf>
    <xf numFmtId="0" fontId="36" fillId="8" borderId="9" xfId="42" applyFont="1" applyFill="1" applyBorder="1" applyAlignment="1">
      <alignment horizontal="center"/>
    </xf>
    <xf numFmtId="0" fontId="37" fillId="8" borderId="4" xfId="0" applyFont="1" applyFill="1" applyBorder="1" applyAlignment="1">
      <alignment horizontal="center"/>
    </xf>
    <xf numFmtId="0" fontId="37" fillId="8" borderId="0" xfId="0" applyFont="1" applyFill="1" applyAlignment="1">
      <alignment horizontal="center"/>
    </xf>
    <xf numFmtId="0" fontId="37" fillId="8" borderId="10" xfId="0" applyFont="1" applyFill="1" applyBorder="1" applyAlignment="1">
      <alignment horizontal="center"/>
    </xf>
    <xf numFmtId="0" fontId="37" fillId="8" borderId="6" xfId="0" applyFont="1" applyFill="1" applyBorder="1" applyAlignment="1">
      <alignment horizontal="center"/>
    </xf>
    <xf numFmtId="0" fontId="37" fillId="8" borderId="8" xfId="0" applyFont="1" applyFill="1" applyBorder="1" applyAlignment="1">
      <alignment horizontal="center"/>
    </xf>
    <xf numFmtId="0" fontId="37" fillId="8" borderId="11" xfId="0" applyFont="1" applyFill="1" applyBorder="1" applyAlignment="1">
      <alignment horizontal="center"/>
    </xf>
    <xf numFmtId="0" fontId="20" fillId="0" borderId="1" xfId="0" applyFont="1" applyBorder="1" applyAlignment="1">
      <alignment horizontal="center" vertical="justify" wrapText="1"/>
    </xf>
    <xf numFmtId="0" fontId="20" fillId="0" borderId="2" xfId="0" applyFont="1" applyBorder="1" applyAlignment="1">
      <alignment horizontal="center" vertical="justify" wrapText="1"/>
    </xf>
    <xf numFmtId="0" fontId="20" fillId="0" borderId="3" xfId="0" applyFont="1" applyBorder="1" applyAlignment="1">
      <alignment horizontal="center" vertical="justify" wrapText="1"/>
    </xf>
    <xf numFmtId="0" fontId="20" fillId="0" borderId="4" xfId="0" applyFont="1" applyBorder="1" applyAlignment="1">
      <alignment horizontal="center" vertical="justify" wrapText="1"/>
    </xf>
    <xf numFmtId="0" fontId="20" fillId="0" borderId="0" xfId="0" applyFont="1" applyAlignment="1">
      <alignment horizontal="center" vertical="justify" wrapText="1"/>
    </xf>
    <xf numFmtId="0" fontId="20" fillId="0" borderId="5" xfId="0" applyFont="1" applyBorder="1" applyAlignment="1">
      <alignment horizontal="center" vertical="justify" wrapText="1"/>
    </xf>
    <xf numFmtId="0" fontId="20" fillId="0" borderId="6" xfId="0" applyFont="1" applyBorder="1" applyAlignment="1">
      <alignment horizontal="center" vertical="justify" wrapText="1"/>
    </xf>
    <xf numFmtId="0" fontId="20" fillId="0" borderId="8" xfId="0" applyFont="1" applyBorder="1" applyAlignment="1">
      <alignment horizontal="center" vertical="justify" wrapText="1"/>
    </xf>
    <xf numFmtId="0" fontId="20" fillId="0" borderId="7" xfId="0" applyFont="1" applyBorder="1" applyAlignment="1">
      <alignment horizontal="center" vertical="justify" wrapText="1"/>
    </xf>
    <xf numFmtId="0" fontId="26" fillId="0" borderId="1" xfId="0" applyFont="1" applyBorder="1" applyAlignment="1">
      <alignment horizontal="center" vertical="justify" wrapText="1"/>
    </xf>
    <xf numFmtId="0" fontId="26" fillId="0" borderId="2" xfId="0" applyFont="1" applyBorder="1" applyAlignment="1">
      <alignment horizontal="center" vertical="justify" wrapText="1"/>
    </xf>
    <xf numFmtId="0" fontId="26" fillId="0" borderId="3" xfId="0" applyFont="1" applyBorder="1" applyAlignment="1">
      <alignment horizontal="center" vertical="justify" wrapText="1"/>
    </xf>
    <xf numFmtId="0" fontId="26" fillId="0" borderId="4" xfId="0" applyFont="1" applyBorder="1" applyAlignment="1">
      <alignment horizontal="center" vertical="justify" wrapText="1"/>
    </xf>
    <xf numFmtId="0" fontId="26" fillId="0" borderId="0" xfId="0" applyFont="1" applyAlignment="1">
      <alignment horizontal="center" vertical="justify" wrapText="1"/>
    </xf>
    <xf numFmtId="0" fontId="26" fillId="0" borderId="5" xfId="0" applyFont="1" applyBorder="1" applyAlignment="1">
      <alignment horizontal="center" vertical="justify" wrapText="1"/>
    </xf>
    <xf numFmtId="0" fontId="26" fillId="0" borderId="6" xfId="0" applyFont="1" applyBorder="1" applyAlignment="1">
      <alignment horizontal="center" vertical="justify" wrapText="1"/>
    </xf>
    <xf numFmtId="0" fontId="26" fillId="0" borderId="8" xfId="0" applyFont="1" applyBorder="1" applyAlignment="1">
      <alignment horizontal="center" vertical="justify" wrapText="1"/>
    </xf>
    <xf numFmtId="0" fontId="26" fillId="0" borderId="7" xfId="0" applyFont="1" applyBorder="1" applyAlignment="1">
      <alignment horizontal="center" vertical="justify" wrapText="1"/>
    </xf>
    <xf numFmtId="0" fontId="7" fillId="8" borderId="0" xfId="41" applyFill="1"/>
    <xf numFmtId="0" fontId="0" fillId="8" borderId="0" xfId="0" applyFill="1"/>
  </cellXfs>
  <cellStyles count="45">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3" builtinId="8"/>
    <cellStyle name="Hyperlink 2" xfId="42" xr:uid="{C380AA0A-E10B-1C43-9286-02819B081BC7}"/>
    <cellStyle name="Normal" xfId="0" builtinId="0"/>
    <cellStyle name="Normal 2" xfId="41" xr:uid="{0D0AB34C-A1A9-7D42-A14C-E95ACB658DC4}"/>
    <cellStyle name="Normal 5" xfId="44" xr:uid="{D4A34EF2-62A5-654E-B4C3-03DBCF17AB19}"/>
  </cellStyles>
  <dxfs count="3">
    <dxf>
      <fill>
        <patternFill>
          <bgColor rgb="FFFFFF00"/>
        </patternFill>
      </fill>
    </dxf>
    <dxf>
      <fill>
        <patternFill>
          <bgColor theme="9" tint="0.39994506668294322"/>
        </patternFill>
      </fill>
    </dxf>
    <dxf>
      <fill>
        <patternFill>
          <bgColor rgb="FFFFFF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Central</a:t>
            </a:r>
            <a:r>
              <a:rPr lang="en-GB" baseline="0"/>
              <a:t> Median</a:t>
            </a:r>
            <a:r>
              <a:rPr lang="en-GB"/>
              <a:t> (System I, II, III)</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CH"/>
        </a:p>
      </c:txPr>
    </c:title>
    <c:autoTitleDeleted val="0"/>
    <c:plotArea>
      <c:layout/>
      <c:scatterChart>
        <c:scatterStyle val="lineMarker"/>
        <c:varyColors val="0"/>
        <c:ser>
          <c:idx val="0"/>
          <c:order val="0"/>
          <c:spPr>
            <a:ln w="28575" cap="rnd">
              <a:noFill/>
              <a:round/>
            </a:ln>
            <a:effectLst/>
          </c:spPr>
          <c:marker>
            <c:symbol val="circle"/>
            <c:size val="5"/>
            <c:spPr>
              <a:solidFill>
                <a:schemeClr val="accent1"/>
              </a:solidFill>
              <a:ln w="9525">
                <a:solidFill>
                  <a:schemeClr val="accent1"/>
                </a:solidFill>
              </a:ln>
              <a:effectLst/>
            </c:spPr>
          </c:marker>
          <c:dLbls>
            <c:dLbl>
              <c:idx val="0"/>
              <c:layout>
                <c:manualLayout>
                  <c:x val="-3.8344750009697066E-2"/>
                  <c:y val="-6.4912942220250638E-2"/>
                </c:manualLayout>
              </c:layout>
              <c:tx>
                <c:rich>
                  <a:bodyPr rot="0" spcFirstLastPara="1" vertOverflow="ellipsis" vert="horz" wrap="square" lIns="38100" tIns="19050" rIns="38100" bIns="19050" anchor="ctr" anchorCtr="1">
                    <a:noAutofit/>
                  </a:bodyPr>
                  <a:lstStyle/>
                  <a:p>
                    <a:pPr>
                      <a:defRPr sz="1100" b="1" i="0" u="none" strike="noStrike" kern="1200" baseline="0">
                        <a:solidFill>
                          <a:schemeClr val="tx1">
                            <a:lumMod val="75000"/>
                            <a:lumOff val="25000"/>
                          </a:schemeClr>
                        </a:solidFill>
                        <a:latin typeface="+mn-lt"/>
                        <a:ea typeface="+mn-ea"/>
                        <a:cs typeface="+mn-cs"/>
                      </a:defRPr>
                    </a:pPr>
                    <a:r>
                      <a:rPr lang="en-US" sz="1100" b="1"/>
                      <a:t>I</a:t>
                    </a:r>
                  </a:p>
                </c:rich>
              </c:tx>
              <c:spPr>
                <a:noFill/>
                <a:ln>
                  <a:noFill/>
                </a:ln>
                <a:effectLst/>
              </c:spPr>
              <c:txPr>
                <a:bodyPr rot="0" spcFirstLastPara="1" vertOverflow="ellipsis" vert="horz" wrap="square" lIns="38100" tIns="19050" rIns="38100" bIns="19050" anchor="ctr" anchorCtr="1">
                  <a:noAutofit/>
                </a:bodyPr>
                <a:lstStyle/>
                <a:p>
                  <a:pPr>
                    <a:defRPr sz="1100" b="1" i="0" u="none" strike="noStrike" kern="1200" baseline="0">
                      <a:solidFill>
                        <a:schemeClr val="tx1">
                          <a:lumMod val="75000"/>
                          <a:lumOff val="25000"/>
                        </a:schemeClr>
                      </a:solidFill>
                      <a:latin typeface="+mn-lt"/>
                      <a:ea typeface="+mn-ea"/>
                      <a:cs typeface="+mn-cs"/>
                    </a:defRPr>
                  </a:pPr>
                  <a:endParaRPr lang="en-CH"/>
                </a:p>
              </c:txPr>
              <c:showLegendKey val="0"/>
              <c:showVal val="1"/>
              <c:showCatName val="0"/>
              <c:showSerName val="0"/>
              <c:showPercent val="0"/>
              <c:showBubbleSize val="0"/>
              <c:extLst>
                <c:ext xmlns:c15="http://schemas.microsoft.com/office/drawing/2012/chart" uri="{CE6537A1-D6FC-4f65-9D91-7224C49458BB}">
                  <c15:layout>
                    <c:manualLayout>
                      <c:w val="5.3851428571428571E-2"/>
                      <c:h val="0.12953703703703701"/>
                    </c:manualLayout>
                  </c15:layout>
                  <c15:showDataLabelsRange val="0"/>
                </c:ext>
                <c:ext xmlns:c16="http://schemas.microsoft.com/office/drawing/2014/chart" uri="{C3380CC4-5D6E-409C-BE32-E72D297353CC}">
                  <c16:uniqueId val="{00000003-05D9-7247-8519-81C0A31A60F7}"/>
                </c:ext>
              </c:extLst>
            </c:dLbl>
            <c:dLbl>
              <c:idx val="1"/>
              <c:layout>
                <c:manualLayout>
                  <c:x val="-0.04"/>
                  <c:y val="-5.7870552639253427E-2"/>
                </c:manualLayout>
              </c:layout>
              <c:tx>
                <c:rich>
                  <a:bodyPr rot="0" spcFirstLastPara="1" vertOverflow="ellipsis" vert="horz" wrap="square" lIns="38100" tIns="19050" rIns="38100" bIns="19050" anchor="ctr" anchorCtr="1">
                    <a:noAutofit/>
                  </a:bodyPr>
                  <a:lstStyle/>
                  <a:p>
                    <a:pPr>
                      <a:defRPr sz="1100" b="1" i="0" u="none" strike="noStrike" kern="1200" baseline="0">
                        <a:solidFill>
                          <a:schemeClr val="tx1">
                            <a:lumMod val="75000"/>
                            <a:lumOff val="25000"/>
                          </a:schemeClr>
                        </a:solidFill>
                        <a:latin typeface="+mn-lt"/>
                        <a:ea typeface="+mn-ea"/>
                        <a:cs typeface="+mn-cs"/>
                      </a:defRPr>
                    </a:pPr>
                    <a:r>
                      <a:rPr lang="en-US" sz="1100" b="1"/>
                      <a:t>II</a:t>
                    </a:r>
                  </a:p>
                </c:rich>
              </c:tx>
              <c:spPr>
                <a:noFill/>
                <a:ln>
                  <a:noFill/>
                </a:ln>
                <a:effectLst/>
              </c:spPr>
              <c:txPr>
                <a:bodyPr rot="0" spcFirstLastPara="1" vertOverflow="ellipsis" vert="horz" wrap="square" lIns="38100" tIns="19050" rIns="38100" bIns="19050" anchor="ctr" anchorCtr="1">
                  <a:noAutofit/>
                </a:bodyPr>
                <a:lstStyle/>
                <a:p>
                  <a:pPr>
                    <a:defRPr sz="1100" b="1" i="0" u="none" strike="noStrike" kern="1200" baseline="0">
                      <a:solidFill>
                        <a:schemeClr val="tx1">
                          <a:lumMod val="75000"/>
                          <a:lumOff val="25000"/>
                        </a:schemeClr>
                      </a:solidFill>
                      <a:latin typeface="+mn-lt"/>
                      <a:ea typeface="+mn-ea"/>
                      <a:cs typeface="+mn-cs"/>
                    </a:defRPr>
                  </a:pPr>
                  <a:endParaRPr lang="en-CH"/>
                </a:p>
              </c:txPr>
              <c:showLegendKey val="0"/>
              <c:showVal val="1"/>
              <c:showCatName val="0"/>
              <c:showSerName val="0"/>
              <c:showPercent val="0"/>
              <c:showBubbleSize val="0"/>
              <c:extLst>
                <c:ext xmlns:c15="http://schemas.microsoft.com/office/drawing/2012/chart" uri="{CE6537A1-D6FC-4f65-9D91-7224C49458BB}">
                  <c15:layout>
                    <c:manualLayout>
                      <c:w val="5.8422857142857144E-2"/>
                      <c:h val="0.10638888888888887"/>
                    </c:manualLayout>
                  </c15:layout>
                  <c15:showDataLabelsRange val="0"/>
                </c:ext>
                <c:ext xmlns:c16="http://schemas.microsoft.com/office/drawing/2014/chart" uri="{C3380CC4-5D6E-409C-BE32-E72D297353CC}">
                  <c16:uniqueId val="{00000001-05D9-7247-8519-81C0A31A60F7}"/>
                </c:ext>
              </c:extLst>
            </c:dLbl>
            <c:dLbl>
              <c:idx val="2"/>
              <c:layout>
                <c:manualLayout>
                  <c:x val="-3.4285714285714287E-2"/>
                  <c:y val="-6.0185185185185182E-2"/>
                </c:manualLayout>
              </c:layout>
              <c:tx>
                <c:rich>
                  <a:bodyPr rot="0" spcFirstLastPara="1" vertOverflow="ellipsis" vert="horz" wrap="square" lIns="38100" tIns="19050" rIns="38100" bIns="19050" anchor="ctr" anchorCtr="1">
                    <a:noAutofit/>
                  </a:bodyPr>
                  <a:lstStyle/>
                  <a:p>
                    <a:pPr>
                      <a:defRPr sz="1100" b="1" i="0" u="none" strike="noStrike" kern="1200" baseline="0">
                        <a:solidFill>
                          <a:schemeClr val="tx1">
                            <a:lumMod val="75000"/>
                            <a:lumOff val="25000"/>
                          </a:schemeClr>
                        </a:solidFill>
                        <a:latin typeface="+mn-lt"/>
                        <a:ea typeface="+mn-ea"/>
                        <a:cs typeface="+mn-cs"/>
                      </a:defRPr>
                    </a:pPr>
                    <a:r>
                      <a:rPr lang="en-US" sz="1100" b="1"/>
                      <a:t>III</a:t>
                    </a:r>
                  </a:p>
                </c:rich>
              </c:tx>
              <c:spPr>
                <a:noFill/>
                <a:ln>
                  <a:noFill/>
                </a:ln>
                <a:effectLst/>
              </c:spPr>
              <c:txPr>
                <a:bodyPr rot="0" spcFirstLastPara="1" vertOverflow="ellipsis" vert="horz" wrap="square" lIns="38100" tIns="19050" rIns="38100" bIns="19050" anchor="ctr" anchorCtr="1">
                  <a:noAutofit/>
                </a:bodyPr>
                <a:lstStyle/>
                <a:p>
                  <a:pPr>
                    <a:defRPr sz="1100" b="1" i="0" u="none" strike="noStrike" kern="1200" baseline="0">
                      <a:solidFill>
                        <a:schemeClr val="tx1">
                          <a:lumMod val="75000"/>
                          <a:lumOff val="25000"/>
                        </a:schemeClr>
                      </a:solidFill>
                      <a:latin typeface="+mn-lt"/>
                      <a:ea typeface="+mn-ea"/>
                      <a:cs typeface="+mn-cs"/>
                    </a:defRPr>
                  </a:pPr>
                  <a:endParaRPr lang="en-CH"/>
                </a:p>
              </c:txPr>
              <c:showLegendKey val="0"/>
              <c:showVal val="1"/>
              <c:showCatName val="0"/>
              <c:showSerName val="0"/>
              <c:showPercent val="0"/>
              <c:showBubbleSize val="0"/>
              <c:extLst>
                <c:ext xmlns:c15="http://schemas.microsoft.com/office/drawing/2012/chart" uri="{CE6537A1-D6FC-4f65-9D91-7224C49458BB}">
                  <c15:layout>
                    <c:manualLayout>
                      <c:w val="4.6994285714285718E-2"/>
                      <c:h val="9.7129629629629635E-2"/>
                    </c:manualLayout>
                  </c15:layout>
                  <c15:showDataLabelsRange val="0"/>
                </c:ext>
                <c:ext xmlns:c16="http://schemas.microsoft.com/office/drawing/2014/chart" uri="{C3380CC4-5D6E-409C-BE32-E72D297353CC}">
                  <c16:uniqueId val="{00000002-05D9-7247-8519-81C0A31A60F7}"/>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CH"/>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'Great Red Spot'!$B$29:$B$31</c:f>
              <c:numCache>
                <c:formatCode>#,##0.00000</c:formatCode>
                <c:ptCount val="3"/>
                <c:pt idx="0">
                  <c:v>321.27286100387573</c:v>
                </c:pt>
                <c:pt idx="1">
                  <c:v>220.74369430541992</c:v>
                </c:pt>
                <c:pt idx="2">
                  <c:v>330.58573746681213</c:v>
                </c:pt>
              </c:numCache>
            </c:numRef>
          </c:xVal>
          <c:yVal>
            <c:numRef>
              <c:f>'Great Red Spot'!$C$29:$C$31</c:f>
              <c:numCache>
                <c:formatCode>General</c:formatCode>
                <c:ptCount val="3"/>
                <c:pt idx="0">
                  <c:v>1</c:v>
                </c:pt>
                <c:pt idx="1">
                  <c:v>1</c:v>
                </c:pt>
                <c:pt idx="2">
                  <c:v>1</c:v>
                </c:pt>
              </c:numCache>
            </c:numRef>
          </c:yVal>
          <c:smooth val="0"/>
          <c:extLst>
            <c:ext xmlns:c16="http://schemas.microsoft.com/office/drawing/2014/chart" uri="{C3380CC4-5D6E-409C-BE32-E72D297353CC}">
              <c16:uniqueId val="{00000000-05D9-7247-8519-81C0A31A60F7}"/>
            </c:ext>
          </c:extLst>
        </c:ser>
        <c:dLbls>
          <c:showLegendKey val="0"/>
          <c:showVal val="0"/>
          <c:showCatName val="0"/>
          <c:showSerName val="0"/>
          <c:showPercent val="0"/>
          <c:showBubbleSize val="0"/>
        </c:dLbls>
        <c:axId val="2090012176"/>
        <c:axId val="2090013888"/>
      </c:scatterChart>
      <c:valAx>
        <c:axId val="2090012176"/>
        <c:scaling>
          <c:orientation val="minMax"/>
          <c:max val="360"/>
        </c:scaling>
        <c:delete val="0"/>
        <c:axPos val="b"/>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CH"/>
          </a:p>
        </c:txPr>
        <c:crossAx val="2090013888"/>
        <c:crosses val="autoZero"/>
        <c:crossBetween val="midCat"/>
        <c:majorUnit val="45"/>
        <c:minorUnit val="45"/>
      </c:valAx>
      <c:valAx>
        <c:axId val="2090013888"/>
        <c:scaling>
          <c:orientation val="minMax"/>
          <c:max val="2"/>
        </c:scaling>
        <c:delete val="1"/>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crossAx val="2090012176"/>
        <c:crosses val="autoZero"/>
        <c:crossBetween val="midCat"/>
        <c:majorUnit val="1"/>
        <c:minorUnit val="1"/>
      </c:valAx>
      <c:spPr>
        <a:solidFill>
          <a:schemeClr val="accent3">
            <a:lumMod val="20000"/>
            <a:lumOff val="80000"/>
          </a:schemeClr>
        </a:solid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CH"/>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Great Red Spot longitude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CH"/>
        </a:p>
      </c:txPr>
    </c:title>
    <c:autoTitleDeleted val="0"/>
    <c:plotArea>
      <c:layout/>
      <c:scatterChart>
        <c:scatterStyle val="lineMarker"/>
        <c:varyColors val="0"/>
        <c:ser>
          <c:idx val="0"/>
          <c:order val="0"/>
          <c:spPr>
            <a:ln w="28575" cap="rnd">
              <a:noFill/>
              <a:round/>
            </a:ln>
            <a:effectLst/>
          </c:spPr>
          <c:marker>
            <c:symbol val="circle"/>
            <c:size val="5"/>
            <c:spPr>
              <a:solidFill>
                <a:schemeClr val="accent1"/>
              </a:solidFill>
              <a:ln w="9525">
                <a:solidFill>
                  <a:schemeClr val="accent1"/>
                </a:solidFill>
              </a:ln>
              <a:effectLst/>
            </c:spPr>
          </c:marker>
          <c:dLbls>
            <c:dLbl>
              <c:idx val="0"/>
              <c:layout>
                <c:manualLayout>
                  <c:x val="-5.5831688326936767E-2"/>
                  <c:y val="0.12170677608960852"/>
                </c:manualLayout>
              </c:layout>
              <c:tx>
                <c:rich>
                  <a:bodyPr rot="0" spcFirstLastPara="1" vertOverflow="ellipsis" vert="horz" wrap="square" lIns="38100" tIns="19050" rIns="38100" bIns="19050" anchor="ctr" anchorCtr="1">
                    <a:noAutofit/>
                  </a:bodyPr>
                  <a:lstStyle/>
                  <a:p>
                    <a:pPr>
                      <a:defRPr sz="1100" b="1" i="0" u="none" strike="noStrike" kern="1200" baseline="0">
                        <a:solidFill>
                          <a:schemeClr val="tx1">
                            <a:lumMod val="75000"/>
                            <a:lumOff val="25000"/>
                          </a:schemeClr>
                        </a:solidFill>
                        <a:latin typeface="+mn-lt"/>
                        <a:ea typeface="+mn-ea"/>
                        <a:cs typeface="+mn-cs"/>
                      </a:defRPr>
                    </a:pPr>
                    <a:r>
                      <a:rPr lang="en-US" sz="1100" b="1"/>
                      <a:t>CM (II)</a:t>
                    </a:r>
                  </a:p>
                </c:rich>
              </c:tx>
              <c:spPr>
                <a:noFill/>
                <a:ln>
                  <a:noFill/>
                </a:ln>
                <a:effectLst/>
              </c:spPr>
              <c:txPr>
                <a:bodyPr rot="0" spcFirstLastPara="1" vertOverflow="ellipsis" vert="horz" wrap="square" lIns="38100" tIns="19050" rIns="38100" bIns="19050" anchor="ctr" anchorCtr="1">
                  <a:noAutofit/>
                </a:bodyPr>
                <a:lstStyle/>
                <a:p>
                  <a:pPr>
                    <a:defRPr sz="1100" b="1" i="0" u="none" strike="noStrike" kern="1200" baseline="0">
                      <a:solidFill>
                        <a:schemeClr val="tx1">
                          <a:lumMod val="75000"/>
                          <a:lumOff val="25000"/>
                        </a:schemeClr>
                      </a:solidFill>
                      <a:latin typeface="+mn-lt"/>
                      <a:ea typeface="+mn-ea"/>
                      <a:cs typeface="+mn-cs"/>
                    </a:defRPr>
                  </a:pPr>
                  <a:endParaRPr lang="en-CH"/>
                </a:p>
              </c:txPr>
              <c:showLegendKey val="0"/>
              <c:showVal val="1"/>
              <c:showCatName val="0"/>
              <c:showSerName val="0"/>
              <c:showPercent val="0"/>
              <c:showBubbleSize val="0"/>
              <c:extLst>
                <c:ext xmlns:c15="http://schemas.microsoft.com/office/drawing/2012/chart" uri="{CE6537A1-D6FC-4f65-9D91-7224C49458BB}">
                  <c15:layout>
                    <c:manualLayout>
                      <c:w val="9.6016320420338877E-2"/>
                      <c:h val="0.17883276034157702"/>
                    </c:manualLayout>
                  </c15:layout>
                  <c15:showDataLabelsRange val="0"/>
                </c:ext>
                <c:ext xmlns:c16="http://schemas.microsoft.com/office/drawing/2014/chart" uri="{C3380CC4-5D6E-409C-BE32-E72D297353CC}">
                  <c16:uniqueId val="{00000000-D49B-454D-9027-E4AD9EE6257E}"/>
                </c:ext>
              </c:extLst>
            </c:dLbl>
            <c:dLbl>
              <c:idx val="1"/>
              <c:layout>
                <c:manualLayout>
                  <c:x val="-7.3666898325607383E-2"/>
                  <c:y val="-0.15646196074082289"/>
                </c:manualLayout>
              </c:layout>
              <c:tx>
                <c:rich>
                  <a:bodyPr rot="0" spcFirstLastPara="1" vertOverflow="ellipsis" vert="horz" wrap="square" lIns="38100" tIns="19050" rIns="38100" bIns="19050" anchor="ctr" anchorCtr="1">
                    <a:noAutofit/>
                  </a:bodyPr>
                  <a:lstStyle/>
                  <a:p>
                    <a:pPr>
                      <a:defRPr sz="1100" b="1" i="0" u="none" strike="noStrike" kern="1200" baseline="0">
                        <a:solidFill>
                          <a:schemeClr val="tx1">
                            <a:lumMod val="75000"/>
                            <a:lumOff val="25000"/>
                          </a:schemeClr>
                        </a:solidFill>
                        <a:latin typeface="+mn-lt"/>
                        <a:ea typeface="+mn-ea"/>
                        <a:cs typeface="+mn-cs"/>
                      </a:defRPr>
                    </a:pPr>
                    <a:r>
                      <a:rPr lang="en-US" sz="1100" b="1"/>
                      <a:t>current</a:t>
                    </a:r>
                  </a:p>
                  <a:p>
                    <a:pPr>
                      <a:defRPr sz="1100" b="1"/>
                    </a:pPr>
                    <a:r>
                      <a:rPr lang="en-US" sz="1100" b="1"/>
                      <a:t>value</a:t>
                    </a:r>
                  </a:p>
                </c:rich>
              </c:tx>
              <c:spPr>
                <a:noFill/>
                <a:ln>
                  <a:noFill/>
                </a:ln>
                <a:effectLst/>
              </c:spPr>
              <c:txPr>
                <a:bodyPr rot="0" spcFirstLastPara="1" vertOverflow="ellipsis" vert="horz" wrap="square" lIns="38100" tIns="19050" rIns="38100" bIns="19050" anchor="ctr" anchorCtr="1">
                  <a:noAutofit/>
                </a:bodyPr>
                <a:lstStyle/>
                <a:p>
                  <a:pPr>
                    <a:defRPr sz="1100" b="1" i="0" u="none" strike="noStrike" kern="1200" baseline="0">
                      <a:solidFill>
                        <a:schemeClr val="tx1">
                          <a:lumMod val="75000"/>
                          <a:lumOff val="25000"/>
                        </a:schemeClr>
                      </a:solidFill>
                      <a:latin typeface="+mn-lt"/>
                      <a:ea typeface="+mn-ea"/>
                      <a:cs typeface="+mn-cs"/>
                    </a:defRPr>
                  </a:pPr>
                  <a:endParaRPr lang="en-CH"/>
                </a:p>
              </c:txPr>
              <c:showLegendKey val="0"/>
              <c:showVal val="1"/>
              <c:showCatName val="0"/>
              <c:showSerName val="0"/>
              <c:showPercent val="0"/>
              <c:showBubbleSize val="0"/>
              <c:extLst>
                <c:ext xmlns:c15="http://schemas.microsoft.com/office/drawing/2012/chart" uri="{CE6537A1-D6FC-4f65-9D91-7224C49458BB}">
                  <c15:layout>
                    <c:manualLayout>
                      <c:w val="0.13303618894771907"/>
                      <c:h val="0.23314960629921255"/>
                    </c:manualLayout>
                  </c15:layout>
                  <c15:showDataLabelsRange val="0"/>
                </c:ext>
                <c:ext xmlns:c16="http://schemas.microsoft.com/office/drawing/2014/chart" uri="{C3380CC4-5D6E-409C-BE32-E72D297353CC}">
                  <c16:uniqueId val="{00000001-D49B-454D-9027-E4AD9EE6257E}"/>
                </c:ext>
              </c:extLst>
            </c:dLbl>
            <c:dLbl>
              <c:idx val="2"/>
              <c:layout>
                <c:manualLayout>
                  <c:x val="-3.4285714285714287E-2"/>
                  <c:y val="-6.0185185185185182E-2"/>
                </c:manualLayout>
              </c:layout>
              <c:tx>
                <c:rich>
                  <a:bodyPr rot="0" spcFirstLastPara="1" vertOverflow="ellipsis" vert="horz" wrap="square" lIns="38100" tIns="19050" rIns="38100" bIns="19050" anchor="ctr" anchorCtr="1">
                    <a:noAutofit/>
                  </a:bodyPr>
                  <a:lstStyle/>
                  <a:p>
                    <a:pPr>
                      <a:defRPr sz="1100" b="1" i="0" u="none" strike="noStrike" kern="1200" baseline="0">
                        <a:solidFill>
                          <a:schemeClr val="tx1">
                            <a:lumMod val="75000"/>
                            <a:lumOff val="25000"/>
                          </a:schemeClr>
                        </a:solidFill>
                        <a:latin typeface="+mn-lt"/>
                        <a:ea typeface="+mn-ea"/>
                        <a:cs typeface="+mn-cs"/>
                      </a:defRPr>
                    </a:pPr>
                    <a:r>
                      <a:rPr lang="en-US" sz="1100" b="1"/>
                      <a:t>III</a:t>
                    </a:r>
                  </a:p>
                </c:rich>
              </c:tx>
              <c:spPr>
                <a:noFill/>
                <a:ln>
                  <a:noFill/>
                </a:ln>
                <a:effectLst/>
              </c:spPr>
              <c:txPr>
                <a:bodyPr rot="0" spcFirstLastPara="1" vertOverflow="ellipsis" vert="horz" wrap="square" lIns="38100" tIns="19050" rIns="38100" bIns="19050" anchor="ctr" anchorCtr="1">
                  <a:noAutofit/>
                </a:bodyPr>
                <a:lstStyle/>
                <a:p>
                  <a:pPr>
                    <a:defRPr sz="1100" b="1" i="0" u="none" strike="noStrike" kern="1200" baseline="0">
                      <a:solidFill>
                        <a:schemeClr val="tx1">
                          <a:lumMod val="75000"/>
                          <a:lumOff val="25000"/>
                        </a:schemeClr>
                      </a:solidFill>
                      <a:latin typeface="+mn-lt"/>
                      <a:ea typeface="+mn-ea"/>
                      <a:cs typeface="+mn-cs"/>
                    </a:defRPr>
                  </a:pPr>
                  <a:endParaRPr lang="en-CH"/>
                </a:p>
              </c:txPr>
              <c:showLegendKey val="0"/>
              <c:showVal val="1"/>
              <c:showCatName val="0"/>
              <c:showSerName val="0"/>
              <c:showPercent val="0"/>
              <c:showBubbleSize val="0"/>
              <c:extLst>
                <c:ext xmlns:c15="http://schemas.microsoft.com/office/drawing/2012/chart" uri="{CE6537A1-D6FC-4f65-9D91-7224C49458BB}">
                  <c15:layout>
                    <c:manualLayout>
                      <c:w val="4.6994285714285718E-2"/>
                      <c:h val="9.7129629629629635E-2"/>
                    </c:manualLayout>
                  </c15:layout>
                  <c15:showDataLabelsRange val="0"/>
                </c:ext>
                <c:ext xmlns:c16="http://schemas.microsoft.com/office/drawing/2014/chart" uri="{C3380CC4-5D6E-409C-BE32-E72D297353CC}">
                  <c16:uniqueId val="{00000002-D49B-454D-9027-E4AD9EE6257E}"/>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CH"/>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'Great Red Spot'!$C$61:$C$62</c:f>
              <c:numCache>
                <c:formatCode>#,##0.00000</c:formatCode>
                <c:ptCount val="2"/>
                <c:pt idx="0">
                  <c:v>220.74369430541992</c:v>
                </c:pt>
                <c:pt idx="1">
                  <c:v>74</c:v>
                </c:pt>
              </c:numCache>
            </c:numRef>
          </c:xVal>
          <c:yVal>
            <c:numRef>
              <c:f>'Great Red Spot'!$D$61:$D$62</c:f>
              <c:numCache>
                <c:formatCode>General</c:formatCode>
                <c:ptCount val="2"/>
                <c:pt idx="0">
                  <c:v>1</c:v>
                </c:pt>
                <c:pt idx="1">
                  <c:v>1</c:v>
                </c:pt>
              </c:numCache>
            </c:numRef>
          </c:yVal>
          <c:smooth val="0"/>
          <c:extLst>
            <c:ext xmlns:c16="http://schemas.microsoft.com/office/drawing/2014/chart" uri="{C3380CC4-5D6E-409C-BE32-E72D297353CC}">
              <c16:uniqueId val="{00000003-D49B-454D-9027-E4AD9EE6257E}"/>
            </c:ext>
          </c:extLst>
        </c:ser>
        <c:dLbls>
          <c:showLegendKey val="0"/>
          <c:showVal val="0"/>
          <c:showCatName val="0"/>
          <c:showSerName val="0"/>
          <c:showPercent val="0"/>
          <c:showBubbleSize val="0"/>
        </c:dLbls>
        <c:axId val="2090012176"/>
        <c:axId val="2090013888"/>
      </c:scatterChart>
      <c:valAx>
        <c:axId val="2090012176"/>
        <c:scaling>
          <c:orientation val="minMax"/>
          <c:max val="360"/>
        </c:scaling>
        <c:delete val="0"/>
        <c:axPos val="b"/>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CH"/>
          </a:p>
        </c:txPr>
        <c:crossAx val="2090013888"/>
        <c:crosses val="autoZero"/>
        <c:crossBetween val="midCat"/>
        <c:majorUnit val="45"/>
        <c:minorUnit val="45"/>
      </c:valAx>
      <c:valAx>
        <c:axId val="2090013888"/>
        <c:scaling>
          <c:orientation val="minMax"/>
          <c:max val="2"/>
        </c:scaling>
        <c:delete val="1"/>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crossAx val="2090012176"/>
        <c:crosses val="autoZero"/>
        <c:crossBetween val="midCat"/>
        <c:majorUnit val="1"/>
        <c:minorUnit val="1"/>
      </c:valAx>
      <c:spPr>
        <a:solidFill>
          <a:schemeClr val="accent3">
            <a:lumMod val="20000"/>
            <a:lumOff val="80000"/>
          </a:schemeClr>
        </a:solid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CH"/>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5.jpeg"/><Relationship Id="rId2" Type="http://schemas.openxmlformats.org/officeDocument/2006/relationships/image" Target="../media/image4.jpeg"/><Relationship Id="rId1" Type="http://schemas.openxmlformats.org/officeDocument/2006/relationships/image" Target="../media/image3.jpeg"/><Relationship Id="rId5" Type="http://schemas.openxmlformats.org/officeDocument/2006/relationships/chart" Target="../charts/chart2.xml"/><Relationship Id="rId4" Type="http://schemas.openxmlformats.org/officeDocument/2006/relationships/chart" Target="../charts/chart1.xml"/></Relationships>
</file>

<file path=xl/drawings/_rels/drawing3.xml.rels><?xml version="1.0" encoding="UTF-8" standalone="yes"?>
<Relationships xmlns="http://schemas.openxmlformats.org/package/2006/relationships"><Relationship Id="rId3" Type="http://schemas.openxmlformats.org/officeDocument/2006/relationships/image" Target="../media/image5.jpeg"/><Relationship Id="rId2" Type="http://schemas.openxmlformats.org/officeDocument/2006/relationships/image" Target="../media/image4.jpeg"/><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1</xdr:col>
      <xdr:colOff>575732</xdr:colOff>
      <xdr:row>18</xdr:row>
      <xdr:rowOff>38100</xdr:rowOff>
    </xdr:from>
    <xdr:to>
      <xdr:col>10</xdr:col>
      <xdr:colOff>551744</xdr:colOff>
      <xdr:row>38</xdr:row>
      <xdr:rowOff>139700</xdr:rowOff>
    </xdr:to>
    <xdr:pic>
      <xdr:nvPicPr>
        <xdr:cNvPr id="3" name="Picture 2" descr="Jupiter's Great Red Spot Is Behaving Strangely - The Atlantic">
          <a:extLst>
            <a:ext uri="{FF2B5EF4-FFF2-40B4-BE49-F238E27FC236}">
              <a16:creationId xmlns:a16="http://schemas.microsoft.com/office/drawing/2014/main" id="{8738D63A-46C2-A6D7-C27D-9DF85863DDE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01232" y="3797300"/>
          <a:ext cx="7405512" cy="4165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609600</xdr:colOff>
      <xdr:row>46</xdr:row>
      <xdr:rowOff>63500</xdr:rowOff>
    </xdr:from>
    <xdr:to>
      <xdr:col>9</xdr:col>
      <xdr:colOff>228600</xdr:colOff>
      <xdr:row>55</xdr:row>
      <xdr:rowOff>177800</xdr:rowOff>
    </xdr:to>
    <xdr:pic>
      <xdr:nvPicPr>
        <xdr:cNvPr id="2" name="Picture 1">
          <a:extLst>
            <a:ext uri="{FF2B5EF4-FFF2-40B4-BE49-F238E27FC236}">
              <a16:creationId xmlns:a16="http://schemas.microsoft.com/office/drawing/2014/main" id="{F688364A-362B-60B9-0FC5-85EA9F4583FE}"/>
            </a:ext>
          </a:extLst>
        </xdr:cNvPr>
        <xdr:cNvPicPr>
          <a:picLocks noChangeAspect="1"/>
        </xdr:cNvPicPr>
      </xdr:nvPicPr>
      <xdr:blipFill>
        <a:blip xmlns:r="http://schemas.openxmlformats.org/officeDocument/2006/relationships" r:embed="rId2"/>
        <a:stretch>
          <a:fillRect/>
        </a:stretch>
      </xdr:blipFill>
      <xdr:spPr>
        <a:xfrm>
          <a:off x="2260600" y="9715500"/>
          <a:ext cx="5397500" cy="19431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19050</xdr:colOff>
      <xdr:row>11</xdr:row>
      <xdr:rowOff>0</xdr:rowOff>
    </xdr:from>
    <xdr:to>
      <xdr:col>10</xdr:col>
      <xdr:colOff>641476</xdr:colOff>
      <xdr:row>13</xdr:row>
      <xdr:rowOff>158750</xdr:rowOff>
    </xdr:to>
    <xdr:pic>
      <xdr:nvPicPr>
        <xdr:cNvPr id="3" name="Picture 15" descr="http://upload.wikimedia.org/wikipedia/commons/thumb/d/dd/Full_Moon_Luc_Viatour.jpg/100px-Full_Moon_Luc_Viatour.jpg" hidden="1">
          <a:extLst>
            <a:ext uri="{FF2B5EF4-FFF2-40B4-BE49-F238E27FC236}">
              <a16:creationId xmlns:a16="http://schemas.microsoft.com/office/drawing/2014/main" id="{4819EFAB-612A-4A42-B97A-9E6FBD3DF30E}"/>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841750" y="1625600"/>
          <a:ext cx="622426" cy="565150"/>
        </a:xfrm>
        <a:prstGeom prst="rect">
          <a:avLst/>
        </a:prstGeom>
        <a:noFill/>
      </xdr:spPr>
    </xdr:pic>
    <xdr:clientData/>
  </xdr:twoCellAnchor>
  <xdr:twoCellAnchor editAs="oneCell">
    <xdr:from>
      <xdr:col>11</xdr:col>
      <xdr:colOff>19050</xdr:colOff>
      <xdr:row>11</xdr:row>
      <xdr:rowOff>0</xdr:rowOff>
    </xdr:from>
    <xdr:to>
      <xdr:col>11</xdr:col>
      <xdr:colOff>643467</xdr:colOff>
      <xdr:row>13</xdr:row>
      <xdr:rowOff>92075</xdr:rowOff>
    </xdr:to>
    <xdr:pic>
      <xdr:nvPicPr>
        <xdr:cNvPr id="4" name="Picture 18" descr="http://upload.wikimedia.org/wikipedia/commons/thumb/7/76/Mars_Hubble.jpg/100px-Mars_Hubble.jpg" hidden="1">
          <a:extLst>
            <a:ext uri="{FF2B5EF4-FFF2-40B4-BE49-F238E27FC236}">
              <a16:creationId xmlns:a16="http://schemas.microsoft.com/office/drawing/2014/main" id="{61976AC0-A94D-5049-AD13-BF18269E669A}"/>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67250" y="1625600"/>
          <a:ext cx="624417" cy="498475"/>
        </a:xfrm>
        <a:prstGeom prst="rect">
          <a:avLst/>
        </a:prstGeom>
        <a:noFill/>
      </xdr:spPr>
    </xdr:pic>
    <xdr:clientData/>
  </xdr:twoCellAnchor>
  <xdr:twoCellAnchor editAs="oneCell">
    <xdr:from>
      <xdr:col>10</xdr:col>
      <xdr:colOff>0</xdr:colOff>
      <xdr:row>11</xdr:row>
      <xdr:rowOff>0</xdr:rowOff>
    </xdr:from>
    <xdr:to>
      <xdr:col>12</xdr:col>
      <xdr:colOff>106829</xdr:colOff>
      <xdr:row>16</xdr:row>
      <xdr:rowOff>100106</xdr:rowOff>
    </xdr:to>
    <xdr:pic>
      <xdr:nvPicPr>
        <xdr:cNvPr id="5" name="Picture 4" descr="Jupiter.jpg" hidden="1">
          <a:extLst>
            <a:ext uri="{FF2B5EF4-FFF2-40B4-BE49-F238E27FC236}">
              <a16:creationId xmlns:a16="http://schemas.microsoft.com/office/drawing/2014/main" id="{7E043CCD-F709-934B-8FFB-849AD42580B5}"/>
            </a:ext>
          </a:extLst>
        </xdr:cNvPr>
        <xdr:cNvPicPr>
          <a:picLocks noChangeAspect="1"/>
        </xdr:cNvPicPr>
      </xdr:nvPicPr>
      <xdr:blipFill>
        <a:blip xmlns:r="http://schemas.openxmlformats.org/officeDocument/2006/relationships" r:embed="rId3" cstate="print"/>
        <a:stretch>
          <a:fillRect/>
        </a:stretch>
      </xdr:blipFill>
      <xdr:spPr>
        <a:xfrm>
          <a:off x="3454400" y="1625600"/>
          <a:ext cx="1757829" cy="1116106"/>
        </a:xfrm>
        <a:prstGeom prst="rect">
          <a:avLst/>
        </a:prstGeom>
      </xdr:spPr>
    </xdr:pic>
    <xdr:clientData/>
  </xdr:twoCellAnchor>
  <xdr:twoCellAnchor>
    <xdr:from>
      <xdr:col>0</xdr:col>
      <xdr:colOff>793750</xdr:colOff>
      <xdr:row>27</xdr:row>
      <xdr:rowOff>88900</xdr:rowOff>
    </xdr:from>
    <xdr:to>
      <xdr:col>7</xdr:col>
      <xdr:colOff>685800</xdr:colOff>
      <xdr:row>36</xdr:row>
      <xdr:rowOff>63500</xdr:rowOff>
    </xdr:to>
    <xdr:graphicFrame macro="">
      <xdr:nvGraphicFramePr>
        <xdr:cNvPr id="6" name="Chart 5">
          <a:extLst>
            <a:ext uri="{FF2B5EF4-FFF2-40B4-BE49-F238E27FC236}">
              <a16:creationId xmlns:a16="http://schemas.microsoft.com/office/drawing/2014/main" id="{673442C7-F4F6-7F9B-9CCB-34594630334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25400</xdr:colOff>
      <xdr:row>59</xdr:row>
      <xdr:rowOff>50800</xdr:rowOff>
    </xdr:from>
    <xdr:to>
      <xdr:col>7</xdr:col>
      <xdr:colOff>742950</xdr:colOff>
      <xdr:row>68</xdr:row>
      <xdr:rowOff>25400</xdr:rowOff>
    </xdr:to>
    <xdr:graphicFrame macro="">
      <xdr:nvGraphicFramePr>
        <xdr:cNvPr id="7" name="Chart 6">
          <a:extLst>
            <a:ext uri="{FF2B5EF4-FFF2-40B4-BE49-F238E27FC236}">
              <a16:creationId xmlns:a16="http://schemas.microsoft.com/office/drawing/2014/main" id="{BABD4597-4495-B141-BDFD-4B13A5B1EAC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11</xdr:col>
      <xdr:colOff>0</xdr:colOff>
      <xdr:row>11</xdr:row>
      <xdr:rowOff>0</xdr:rowOff>
    </xdr:from>
    <xdr:to>
      <xdr:col>11</xdr:col>
      <xdr:colOff>622426</xdr:colOff>
      <xdr:row>13</xdr:row>
      <xdr:rowOff>196850</xdr:rowOff>
    </xdr:to>
    <xdr:pic>
      <xdr:nvPicPr>
        <xdr:cNvPr id="2" name="Picture 15" descr="http://upload.wikimedia.org/wikipedia/commons/thumb/d/dd/Full_Moon_Luc_Viatour.jpg/100px-Full_Moon_Luc_Viatour.jpg" hidden="1">
          <a:extLst>
            <a:ext uri="{FF2B5EF4-FFF2-40B4-BE49-F238E27FC236}">
              <a16:creationId xmlns:a16="http://schemas.microsoft.com/office/drawing/2014/main" id="{FA3CC84A-5256-D14E-A502-901B5D1F247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3163550" y="1828800"/>
          <a:ext cx="622426" cy="565150"/>
        </a:xfrm>
        <a:prstGeom prst="rect">
          <a:avLst/>
        </a:prstGeom>
        <a:noFill/>
      </xdr:spPr>
    </xdr:pic>
    <xdr:clientData/>
  </xdr:twoCellAnchor>
  <xdr:twoCellAnchor editAs="oneCell">
    <xdr:from>
      <xdr:col>11</xdr:col>
      <xdr:colOff>0</xdr:colOff>
      <xdr:row>11</xdr:row>
      <xdr:rowOff>0</xdr:rowOff>
    </xdr:from>
    <xdr:to>
      <xdr:col>11</xdr:col>
      <xdr:colOff>624417</xdr:colOff>
      <xdr:row>13</xdr:row>
      <xdr:rowOff>130175</xdr:rowOff>
    </xdr:to>
    <xdr:pic>
      <xdr:nvPicPr>
        <xdr:cNvPr id="3" name="Picture 18" descr="http://upload.wikimedia.org/wikipedia/commons/thumb/7/76/Mars_Hubble.jpg/100px-Mars_Hubble.jpg" hidden="1">
          <a:extLst>
            <a:ext uri="{FF2B5EF4-FFF2-40B4-BE49-F238E27FC236}">
              <a16:creationId xmlns:a16="http://schemas.microsoft.com/office/drawing/2014/main" id="{ABAE8747-FA6C-A74D-A3F4-8F4607569D44}"/>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3989050" y="1828800"/>
          <a:ext cx="624417" cy="498475"/>
        </a:xfrm>
        <a:prstGeom prst="rect">
          <a:avLst/>
        </a:prstGeom>
        <a:noFill/>
      </xdr:spPr>
    </xdr:pic>
    <xdr:clientData/>
  </xdr:twoCellAnchor>
  <xdr:twoCellAnchor editAs="oneCell">
    <xdr:from>
      <xdr:col>11</xdr:col>
      <xdr:colOff>0</xdr:colOff>
      <xdr:row>11</xdr:row>
      <xdr:rowOff>0</xdr:rowOff>
    </xdr:from>
    <xdr:to>
      <xdr:col>13</xdr:col>
      <xdr:colOff>106829</xdr:colOff>
      <xdr:row>16</xdr:row>
      <xdr:rowOff>176306</xdr:rowOff>
    </xdr:to>
    <xdr:pic>
      <xdr:nvPicPr>
        <xdr:cNvPr id="4" name="Picture 3" descr="Jupiter.jpg" hidden="1">
          <a:extLst>
            <a:ext uri="{FF2B5EF4-FFF2-40B4-BE49-F238E27FC236}">
              <a16:creationId xmlns:a16="http://schemas.microsoft.com/office/drawing/2014/main" id="{C02F1D37-BA8A-A64A-9049-99A84B9C7471}"/>
            </a:ext>
          </a:extLst>
        </xdr:cNvPr>
        <xdr:cNvPicPr>
          <a:picLocks noChangeAspect="1"/>
        </xdr:cNvPicPr>
      </xdr:nvPicPr>
      <xdr:blipFill>
        <a:blip xmlns:r="http://schemas.openxmlformats.org/officeDocument/2006/relationships" r:embed="rId3" cstate="print"/>
        <a:stretch>
          <a:fillRect/>
        </a:stretch>
      </xdr:blipFill>
      <xdr:spPr>
        <a:xfrm>
          <a:off x="12776200" y="1828800"/>
          <a:ext cx="1757829" cy="1116106"/>
        </a:xfrm>
        <a:prstGeom prst="rect">
          <a:avLst/>
        </a:prstGeom>
      </xdr:spPr>
    </xdr:pic>
    <xdr:clientData/>
  </xdr:twoCellAnchor>
  <xdr:oneCellAnchor>
    <xdr:from>
      <xdr:col>11</xdr:col>
      <xdr:colOff>0</xdr:colOff>
      <xdr:row>12</xdr:row>
      <xdr:rowOff>0</xdr:rowOff>
    </xdr:from>
    <xdr:ext cx="622426" cy="590550"/>
    <xdr:pic>
      <xdr:nvPicPr>
        <xdr:cNvPr id="5" name="Picture 15" descr="http://upload.wikimedia.org/wikipedia/commons/thumb/d/dd/Full_Moon_Luc_Viatour.jpg/100px-Full_Moon_Luc_Viatour.jpg" hidden="1">
          <a:extLst>
            <a:ext uri="{FF2B5EF4-FFF2-40B4-BE49-F238E27FC236}">
              <a16:creationId xmlns:a16="http://schemas.microsoft.com/office/drawing/2014/main" id="{77EF0CD5-4379-7948-A903-74E51135C8B8}"/>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3900150" y="1816100"/>
          <a:ext cx="622426" cy="590550"/>
        </a:xfrm>
        <a:prstGeom prst="rect">
          <a:avLst/>
        </a:prstGeom>
        <a:noFill/>
      </xdr:spPr>
    </xdr:pic>
    <xdr:clientData/>
  </xdr:oneCellAnchor>
  <xdr:oneCellAnchor>
    <xdr:from>
      <xdr:col>11</xdr:col>
      <xdr:colOff>0</xdr:colOff>
      <xdr:row>12</xdr:row>
      <xdr:rowOff>0</xdr:rowOff>
    </xdr:from>
    <xdr:ext cx="1757829" cy="1179606"/>
    <xdr:pic>
      <xdr:nvPicPr>
        <xdr:cNvPr id="6" name="Picture 5" descr="Jupiter.jpg" hidden="1">
          <a:extLst>
            <a:ext uri="{FF2B5EF4-FFF2-40B4-BE49-F238E27FC236}">
              <a16:creationId xmlns:a16="http://schemas.microsoft.com/office/drawing/2014/main" id="{965B46C1-AEA2-504D-9DFC-4C2110CAA02C}"/>
            </a:ext>
          </a:extLst>
        </xdr:cNvPr>
        <xdr:cNvPicPr>
          <a:picLocks noChangeAspect="1"/>
        </xdr:cNvPicPr>
      </xdr:nvPicPr>
      <xdr:blipFill>
        <a:blip xmlns:r="http://schemas.openxmlformats.org/officeDocument/2006/relationships" r:embed="rId3" cstate="print"/>
        <a:stretch>
          <a:fillRect/>
        </a:stretch>
      </xdr:blipFill>
      <xdr:spPr>
        <a:xfrm>
          <a:off x="13512800" y="1816100"/>
          <a:ext cx="1757829" cy="1179606"/>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13</xdr:col>
      <xdr:colOff>47031</xdr:colOff>
      <xdr:row>32</xdr:row>
      <xdr:rowOff>101600</xdr:rowOff>
    </xdr:to>
    <xdr:pic>
      <xdr:nvPicPr>
        <xdr:cNvPr id="2" name="Picture 1" descr="Peer Into Jupiter's Gassy Atmosphere With These Stunning New Photos | Smart  News| Smithsonian Magazine">
          <a:extLst>
            <a:ext uri="{FF2B5EF4-FFF2-40B4-BE49-F238E27FC236}">
              <a16:creationId xmlns:a16="http://schemas.microsoft.com/office/drawing/2014/main" id="{C4A5F6BF-83FF-EEDE-B656-3AEB8579647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25500" y="190500"/>
          <a:ext cx="9953031" cy="6007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www.astronomy-morsels.ch/" TargetMode="External"/><Relationship Id="rId1" Type="http://schemas.openxmlformats.org/officeDocument/2006/relationships/hyperlink" Target="mailto:anton@astronomy-morsels.ch?subject=Eclipse%20Data"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s://www.projectpluto.com/grs_form.htm"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hyperlink" Target="https://www.projectpluto.com/grs_form.htm" TargetMode="Externa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3B940F-4CFD-5843-94DF-BBFEAA1B2116}">
  <sheetPr codeName="Sheet4"/>
  <dimension ref="B2:M45"/>
  <sheetViews>
    <sheetView showGridLines="0" tabSelected="1" workbookViewId="0">
      <selection activeCell="A26" sqref="A1:XFD1048576"/>
    </sheetView>
  </sheetViews>
  <sheetFormatPr baseColWidth="10" defaultRowHeight="16" x14ac:dyDescent="0.2"/>
  <cols>
    <col min="1" max="16384" width="10.83203125" style="161"/>
  </cols>
  <sheetData>
    <row r="2" spans="2:11" ht="15" customHeight="1" x14ac:dyDescent="0.2"/>
    <row r="3" spans="2:11" ht="16" customHeight="1" x14ac:dyDescent="0.2">
      <c r="B3" s="133" t="s">
        <v>34</v>
      </c>
      <c r="C3" s="133"/>
      <c r="D3" s="133"/>
      <c r="E3" s="133"/>
      <c r="F3" s="133"/>
      <c r="G3" s="133"/>
      <c r="H3" s="133"/>
      <c r="I3" s="133"/>
      <c r="J3" s="133"/>
      <c r="K3" s="133"/>
    </row>
    <row r="4" spans="2:11" ht="16" customHeight="1" x14ac:dyDescent="0.2">
      <c r="B4" s="133"/>
      <c r="C4" s="133"/>
      <c r="D4" s="133"/>
      <c r="E4" s="133"/>
      <c r="F4" s="133"/>
      <c r="G4" s="133"/>
      <c r="H4" s="133"/>
      <c r="I4" s="133"/>
      <c r="J4" s="133"/>
      <c r="K4" s="133"/>
    </row>
    <row r="5" spans="2:11" ht="16" customHeight="1" x14ac:dyDescent="0.2">
      <c r="B5" s="133"/>
      <c r="C5" s="133"/>
      <c r="D5" s="133"/>
      <c r="E5" s="133"/>
      <c r="F5" s="133"/>
      <c r="G5" s="133"/>
      <c r="H5" s="133"/>
      <c r="I5" s="133"/>
      <c r="J5" s="133"/>
      <c r="K5" s="133"/>
    </row>
    <row r="6" spans="2:11" ht="16" customHeight="1" x14ac:dyDescent="0.2">
      <c r="B6" s="133"/>
      <c r="C6" s="133"/>
      <c r="D6" s="133"/>
      <c r="E6" s="133"/>
      <c r="F6" s="133"/>
      <c r="G6" s="133"/>
      <c r="H6" s="133"/>
      <c r="I6" s="133"/>
      <c r="J6" s="133"/>
      <c r="K6" s="133"/>
    </row>
    <row r="7" spans="2:11" ht="16" customHeight="1" x14ac:dyDescent="0.2">
      <c r="B7" s="133"/>
      <c r="C7" s="133"/>
      <c r="D7" s="133"/>
      <c r="E7" s="133"/>
      <c r="F7" s="133"/>
      <c r="G7" s="133"/>
      <c r="H7" s="133"/>
      <c r="I7" s="133"/>
      <c r="J7" s="133"/>
      <c r="K7" s="133"/>
    </row>
    <row r="8" spans="2:11" ht="16" customHeight="1" x14ac:dyDescent="0.2">
      <c r="B8" s="133"/>
      <c r="C8" s="133"/>
      <c r="D8" s="133"/>
      <c r="E8" s="133"/>
      <c r="F8" s="133"/>
      <c r="G8" s="133"/>
      <c r="H8" s="133"/>
      <c r="I8" s="133"/>
      <c r="J8" s="133"/>
      <c r="K8" s="133"/>
    </row>
    <row r="9" spans="2:11" ht="16" customHeight="1" x14ac:dyDescent="0.2">
      <c r="B9" s="133"/>
      <c r="C9" s="133"/>
      <c r="D9" s="133"/>
      <c r="E9" s="133"/>
      <c r="F9" s="133"/>
      <c r="G9" s="133"/>
      <c r="H9" s="133"/>
      <c r="I9" s="133"/>
      <c r="J9" s="133"/>
      <c r="K9" s="133"/>
    </row>
    <row r="13" spans="2:11" ht="19" x14ac:dyDescent="0.25">
      <c r="D13" s="105" t="s">
        <v>44</v>
      </c>
      <c r="E13" s="106"/>
      <c r="F13" s="107"/>
      <c r="G13" s="107"/>
      <c r="H13" s="107"/>
      <c r="I13" s="108" t="s">
        <v>0</v>
      </c>
    </row>
    <row r="14" spans="2:11" ht="19" x14ac:dyDescent="0.25">
      <c r="D14" s="109"/>
      <c r="E14" s="110"/>
      <c r="F14" s="111"/>
      <c r="G14" s="111"/>
      <c r="H14" s="111"/>
      <c r="I14" s="112"/>
    </row>
    <row r="15" spans="2:11" ht="19" x14ac:dyDescent="0.25">
      <c r="D15" s="113" t="s">
        <v>45</v>
      </c>
      <c r="E15" s="114"/>
      <c r="F15" s="115"/>
      <c r="G15" s="115"/>
      <c r="H15" s="115"/>
      <c r="I15" s="116" t="s">
        <v>33</v>
      </c>
    </row>
    <row r="21" spans="3:13" x14ac:dyDescent="0.2">
      <c r="C21" s="162"/>
    </row>
    <row r="29" spans="3:13" x14ac:dyDescent="0.2">
      <c r="M29" s="162"/>
    </row>
    <row r="43" spans="2:11" x14ac:dyDescent="0.2">
      <c r="B43" s="134" t="s">
        <v>1</v>
      </c>
      <c r="C43" s="135"/>
      <c r="D43" s="135"/>
      <c r="E43" s="135"/>
      <c r="F43" s="135"/>
      <c r="G43" s="135"/>
      <c r="H43" s="135"/>
      <c r="I43" s="135"/>
      <c r="J43" s="135"/>
      <c r="K43" s="136"/>
    </row>
    <row r="44" spans="2:11" x14ac:dyDescent="0.2">
      <c r="B44" s="137" t="s">
        <v>2</v>
      </c>
      <c r="C44" s="138"/>
      <c r="D44" s="138"/>
      <c r="E44" s="138"/>
      <c r="F44" s="138"/>
      <c r="G44" s="138"/>
      <c r="H44" s="138"/>
      <c r="I44" s="138"/>
      <c r="J44" s="138"/>
      <c r="K44" s="139"/>
    </row>
    <row r="45" spans="2:11" x14ac:dyDescent="0.2">
      <c r="B45" s="140" t="s">
        <v>3</v>
      </c>
      <c r="C45" s="141"/>
      <c r="D45" s="141"/>
      <c r="E45" s="141"/>
      <c r="F45" s="141"/>
      <c r="G45" s="141"/>
      <c r="H45" s="141"/>
      <c r="I45" s="141"/>
      <c r="J45" s="141"/>
      <c r="K45" s="142"/>
    </row>
  </sheetData>
  <sheetProtection sheet="1" objects="1" scenarios="1"/>
  <mergeCells count="4">
    <mergeCell ref="B3:K9"/>
    <mergeCell ref="B43:K43"/>
    <mergeCell ref="B44:K44"/>
    <mergeCell ref="B45:K45"/>
  </mergeCells>
  <hyperlinks>
    <hyperlink ref="I13" r:id="rId1" xr:uid="{60E68FAD-CE54-204D-BE8F-AA8992F34899}"/>
    <hyperlink ref="B43" r:id="rId2" display="http://www.astronomy-morsels.ch/" xr:uid="{658673F1-EC19-9849-A093-CD89D563BEA6}"/>
  </hyperlinks>
  <pageMargins left="0.7" right="0.7" top="0.75" bottom="0.75" header="0.3" footer="0.3"/>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057131-AA76-1249-8A1F-7FD79B53F10E}">
  <dimension ref="A2:M64"/>
  <sheetViews>
    <sheetView showGridLines="0" workbookViewId="0">
      <selection activeCell="E10" sqref="E10"/>
    </sheetView>
  </sheetViews>
  <sheetFormatPr baseColWidth="10" defaultRowHeight="16" x14ac:dyDescent="0.2"/>
  <cols>
    <col min="1" max="1" width="10.83203125" style="1"/>
    <col min="2" max="8" width="13.33203125" style="1" customWidth="1"/>
    <col min="9" max="9" width="10.83203125" style="1"/>
    <col min="10" max="10" width="10.83203125" style="36"/>
    <col min="11" max="13" width="10.83203125" style="1"/>
  </cols>
  <sheetData>
    <row r="2" spans="2:13" x14ac:dyDescent="0.2">
      <c r="B2" s="119" t="s">
        <v>48</v>
      </c>
    </row>
    <row r="4" spans="2:13" x14ac:dyDescent="0.2">
      <c r="B4" s="2"/>
      <c r="C4" s="3" t="s">
        <v>21</v>
      </c>
      <c r="D4" s="4"/>
      <c r="E4" s="4"/>
      <c r="F4" s="4"/>
      <c r="G4" s="4"/>
      <c r="H4" s="4"/>
      <c r="I4" s="4"/>
      <c r="J4" s="35"/>
      <c r="K4" s="23"/>
      <c r="L4" s="5"/>
      <c r="M4" s="5"/>
    </row>
    <row r="5" spans="2:13" x14ac:dyDescent="0.2">
      <c r="B5" s="6" t="s">
        <v>7</v>
      </c>
      <c r="C5" s="20">
        <v>44132</v>
      </c>
      <c r="D5" s="7"/>
      <c r="E5" s="4"/>
      <c r="F5" s="4"/>
      <c r="G5" s="4"/>
      <c r="H5" s="4"/>
      <c r="I5" s="4"/>
      <c r="J5" s="35"/>
      <c r="K5" s="120"/>
      <c r="L5" s="121"/>
      <c r="M5" s="5"/>
    </row>
    <row r="6" spans="2:13" x14ac:dyDescent="0.2">
      <c r="B6" s="6" t="s">
        <v>20</v>
      </c>
      <c r="C6" s="32">
        <v>0.91666666666666663</v>
      </c>
      <c r="D6" s="4"/>
      <c r="E6" s="4"/>
      <c r="F6" s="4"/>
      <c r="G6" s="4"/>
      <c r="H6" s="4"/>
      <c r="I6" s="4"/>
      <c r="J6" s="35"/>
      <c r="K6" s="122"/>
      <c r="L6" s="123"/>
      <c r="M6" s="5"/>
    </row>
    <row r="7" spans="2:13" x14ac:dyDescent="0.2">
      <c r="B7" s="2"/>
      <c r="C7" s="8"/>
      <c r="D7" s="9"/>
      <c r="E7" s="4"/>
      <c r="F7" s="4"/>
      <c r="G7" s="4"/>
      <c r="H7" s="4"/>
      <c r="I7" s="4"/>
      <c r="J7" s="35"/>
      <c r="K7" s="122"/>
      <c r="L7" s="123"/>
      <c r="M7" s="5"/>
    </row>
    <row r="8" spans="2:13" x14ac:dyDescent="0.2">
      <c r="B8" s="10" t="s">
        <v>8</v>
      </c>
      <c r="C8" s="11">
        <f>YEAR(C5)</f>
        <v>2020</v>
      </c>
      <c r="D8" s="12"/>
      <c r="E8" s="4"/>
      <c r="F8" s="4"/>
      <c r="G8" s="4"/>
      <c r="H8" s="4"/>
      <c r="I8" s="4"/>
      <c r="J8" s="35"/>
      <c r="K8" s="122"/>
      <c r="L8" s="123"/>
      <c r="M8" s="5"/>
    </row>
    <row r="9" spans="2:13" x14ac:dyDescent="0.2">
      <c r="B9" s="11" t="s">
        <v>9</v>
      </c>
      <c r="C9" s="13">
        <f>MONTH(C5)</f>
        <v>10</v>
      </c>
      <c r="D9" s="12"/>
      <c r="E9" s="4"/>
      <c r="F9" s="4"/>
      <c r="G9" s="4"/>
      <c r="H9" s="4"/>
      <c r="I9" s="4"/>
      <c r="J9" s="35"/>
      <c r="K9" s="122"/>
      <c r="L9" s="123"/>
      <c r="M9" s="5"/>
    </row>
    <row r="10" spans="2:13" x14ac:dyDescent="0.2">
      <c r="B10" s="11" t="s">
        <v>10</v>
      </c>
      <c r="C10" s="13">
        <f>DAY(C5)</f>
        <v>28</v>
      </c>
      <c r="D10" s="12"/>
      <c r="E10" s="4"/>
      <c r="F10" s="4"/>
      <c r="G10" s="4"/>
      <c r="H10" s="4"/>
      <c r="I10" s="4"/>
      <c r="J10" s="35"/>
      <c r="K10" s="122"/>
      <c r="L10" s="123"/>
      <c r="M10" s="5"/>
    </row>
    <row r="11" spans="2:13" x14ac:dyDescent="0.2">
      <c r="B11" s="11" t="s">
        <v>11</v>
      </c>
      <c r="C11" s="14" t="str">
        <f>IF(OR(MOD(C8,400)=0,AND(MOD(C8,4)=0,MOD(C8,100)&lt;&gt;0)),"Y", "N")</f>
        <v>Y</v>
      </c>
      <c r="D11" s="4"/>
      <c r="E11" s="15"/>
      <c r="F11" s="4"/>
      <c r="G11" s="16"/>
      <c r="H11" s="4"/>
      <c r="I11" s="4"/>
      <c r="J11" s="35"/>
      <c r="K11" s="122"/>
      <c r="L11" s="123"/>
      <c r="M11" s="5"/>
    </row>
    <row r="12" spans="2:13" x14ac:dyDescent="0.2">
      <c r="B12" s="11" t="s">
        <v>12</v>
      </c>
      <c r="C12" s="14">
        <f>INT(275*C9/9)-IF(C11="Y",1,2)*INT((C9+9)/12)+C10-30</f>
        <v>302</v>
      </c>
      <c r="D12" s="4"/>
      <c r="E12" s="15"/>
      <c r="F12" s="4"/>
      <c r="G12" s="16"/>
      <c r="H12" s="4"/>
      <c r="I12" s="4"/>
      <c r="J12" s="35"/>
      <c r="K12" s="122"/>
      <c r="L12" s="123"/>
      <c r="M12" s="5"/>
    </row>
    <row r="13" spans="2:13" x14ac:dyDescent="0.2">
      <c r="B13" s="37" t="s">
        <v>28</v>
      </c>
      <c r="C13" s="44">
        <f>(HOUR(C6)+(MINUTE(C6)/60)+(SECOND(C6)/3600))/24</f>
        <v>0.91666666666666663</v>
      </c>
      <c r="D13" s="17"/>
      <c r="E13" s="17"/>
      <c r="F13" s="4"/>
      <c r="G13" s="16"/>
      <c r="H13" s="4"/>
      <c r="I13" s="4"/>
      <c r="J13" s="35"/>
      <c r="K13" s="122"/>
      <c r="L13" s="123"/>
      <c r="M13" s="5"/>
    </row>
    <row r="14" spans="2:13" x14ac:dyDescent="0.2">
      <c r="B14" s="11" t="s">
        <v>13</v>
      </c>
      <c r="C14" s="45">
        <f>367*C8-INT(7/4*C8)-INT(3*(INT((C8-8/7)/100)+1)/4)+1721059.5-1+C12+C13</f>
        <v>2459151.4166666665</v>
      </c>
      <c r="D14" s="17"/>
      <c r="E14" s="17"/>
      <c r="F14" s="4"/>
      <c r="G14" s="16"/>
      <c r="H14" s="4"/>
      <c r="I14" s="4"/>
      <c r="J14" s="35"/>
      <c r="K14" s="122"/>
      <c r="L14" s="123"/>
      <c r="M14" s="5"/>
    </row>
    <row r="15" spans="2:13" x14ac:dyDescent="0.2">
      <c r="K15" s="122"/>
      <c r="L15" s="123"/>
      <c r="M15" s="5"/>
    </row>
    <row r="16" spans="2:13" x14ac:dyDescent="0.2">
      <c r="C16" s="6"/>
      <c r="D16" s="17"/>
      <c r="E16" s="17"/>
      <c r="F16" s="4"/>
      <c r="G16" s="16"/>
      <c r="H16" s="4"/>
      <c r="I16" s="4"/>
      <c r="J16" s="35"/>
      <c r="K16" s="122"/>
      <c r="L16" s="123"/>
      <c r="M16" s="5"/>
    </row>
    <row r="17" spans="2:13" x14ac:dyDescent="0.2">
      <c r="B17" s="21" t="s">
        <v>19</v>
      </c>
      <c r="C17" s="6"/>
      <c r="D17" s="17"/>
      <c r="E17" s="17"/>
      <c r="F17" s="4"/>
      <c r="G17" s="16"/>
      <c r="H17" s="4"/>
      <c r="I17" s="4"/>
      <c r="J17" s="35"/>
      <c r="K17" s="122"/>
      <c r="L17" s="123"/>
      <c r="M17" s="18"/>
    </row>
    <row r="18" spans="2:13" x14ac:dyDescent="0.2">
      <c r="B18" s="28" t="s">
        <v>18</v>
      </c>
      <c r="C18" s="29">
        <f>PI()/180</f>
        <v>1.7453292519943295E-2</v>
      </c>
      <c r="D18" s="17"/>
      <c r="G18" s="16"/>
      <c r="H18" s="4"/>
      <c r="I18" s="4"/>
      <c r="J18" s="35"/>
      <c r="K18" s="124"/>
      <c r="L18" s="125"/>
    </row>
    <row r="19" spans="2:13" x14ac:dyDescent="0.2">
      <c r="B19" s="26" t="s">
        <v>16</v>
      </c>
      <c r="C19" s="30">
        <f>(C14-2455636.938)*360/4332.89709</f>
        <v>292.00147008336046</v>
      </c>
    </row>
    <row r="20" spans="2:13" x14ac:dyDescent="0.2">
      <c r="B20" s="26" t="s">
        <v>17</v>
      </c>
      <c r="C20" s="30">
        <f>5.55*SIN(C18*C19)</f>
        <v>-5.1458170468875775</v>
      </c>
    </row>
    <row r="21" spans="2:13" x14ac:dyDescent="0.2">
      <c r="B21" s="26" t="s">
        <v>14</v>
      </c>
      <c r="C21" s="30">
        <f>MOD(((C14-2451870.628)*360/398.884)-C20,360)</f>
        <v>96.188827044617938</v>
      </c>
    </row>
    <row r="22" spans="2:13" x14ac:dyDescent="0.2">
      <c r="B22" s="27" t="s">
        <v>15</v>
      </c>
      <c r="C22" s="31">
        <f>11*SIN(C18*C21)+5*COS(C18*C21)-1.25*COS(C18*C19)-C20</f>
        <v>15.074393681636394</v>
      </c>
    </row>
    <row r="23" spans="2:13" x14ac:dyDescent="0.2">
      <c r="C23" s="19"/>
    </row>
    <row r="24" spans="2:13" x14ac:dyDescent="0.2">
      <c r="B24" s="25" t="s">
        <v>4</v>
      </c>
      <c r="C24" s="128">
        <f>MOD(156.84+(877.8169147*C14)+C22,360)</f>
        <v>321.27286100387573</v>
      </c>
      <c r="D24" s="46" t="s">
        <v>22</v>
      </c>
    </row>
    <row r="25" spans="2:13" x14ac:dyDescent="0.2">
      <c r="B25" s="26" t="s">
        <v>5</v>
      </c>
      <c r="C25" s="129">
        <f>MOD(181.62+(870.1869147*C14)+C22,360)</f>
        <v>220.74369430541992</v>
      </c>
      <c r="D25" s="46" t="s">
        <v>22</v>
      </c>
    </row>
    <row r="26" spans="2:13" x14ac:dyDescent="0.2">
      <c r="B26" s="27" t="s">
        <v>6</v>
      </c>
      <c r="C26" s="130">
        <f>MOD(138.41+(870.4535567*C14)+C22,360)</f>
        <v>330.58573746681213</v>
      </c>
      <c r="D26" s="46" t="s">
        <v>22</v>
      </c>
    </row>
    <row r="29" spans="2:13" x14ac:dyDescent="0.2">
      <c r="B29" s="19">
        <f>C24</f>
        <v>321.27286100387573</v>
      </c>
      <c r="C29" s="1">
        <v>1</v>
      </c>
    </row>
    <row r="30" spans="2:13" x14ac:dyDescent="0.2">
      <c r="B30" s="19">
        <f>C25</f>
        <v>220.74369430541992</v>
      </c>
      <c r="C30" s="1">
        <v>1</v>
      </c>
    </row>
    <row r="31" spans="2:13" x14ac:dyDescent="0.2">
      <c r="B31" s="19">
        <f>C26</f>
        <v>330.58573746681213</v>
      </c>
      <c r="C31" s="1">
        <v>1</v>
      </c>
    </row>
    <row r="39" spans="2:8" x14ac:dyDescent="0.2">
      <c r="B39" s="24" t="s">
        <v>23</v>
      </c>
    </row>
    <row r="41" spans="2:8" x14ac:dyDescent="0.2">
      <c r="B41" s="143" t="s">
        <v>31</v>
      </c>
      <c r="C41" s="144"/>
      <c r="D41" s="144"/>
      <c r="E41" s="144"/>
      <c r="F41" s="144"/>
      <c r="G41" s="144"/>
      <c r="H41" s="145"/>
    </row>
    <row r="42" spans="2:8" x14ac:dyDescent="0.2">
      <c r="B42" s="146"/>
      <c r="C42" s="147"/>
      <c r="D42" s="147"/>
      <c r="E42" s="147"/>
      <c r="F42" s="147"/>
      <c r="G42" s="147"/>
      <c r="H42" s="148"/>
    </row>
    <row r="43" spans="2:8" x14ac:dyDescent="0.2">
      <c r="B43" s="146"/>
      <c r="C43" s="147"/>
      <c r="D43" s="147"/>
      <c r="E43" s="147"/>
      <c r="F43" s="147"/>
      <c r="G43" s="147"/>
      <c r="H43" s="148"/>
    </row>
    <row r="44" spans="2:8" x14ac:dyDescent="0.2">
      <c r="B44" s="146"/>
      <c r="C44" s="147"/>
      <c r="D44" s="147"/>
      <c r="E44" s="147"/>
      <c r="F44" s="147"/>
      <c r="G44" s="147"/>
      <c r="H44" s="148"/>
    </row>
    <row r="45" spans="2:8" x14ac:dyDescent="0.2">
      <c r="B45" s="146"/>
      <c r="C45" s="147"/>
      <c r="D45" s="147"/>
      <c r="E45" s="147"/>
      <c r="F45" s="147"/>
      <c r="G45" s="147"/>
      <c r="H45" s="148"/>
    </row>
    <row r="46" spans="2:8" x14ac:dyDescent="0.2">
      <c r="B46" s="146"/>
      <c r="C46" s="147"/>
      <c r="D46" s="147"/>
      <c r="E46" s="147"/>
      <c r="F46" s="147"/>
      <c r="G46" s="147"/>
      <c r="H46" s="148"/>
    </row>
    <row r="47" spans="2:8" x14ac:dyDescent="0.2">
      <c r="B47" s="146"/>
      <c r="C47" s="147"/>
      <c r="D47" s="147"/>
      <c r="E47" s="147"/>
      <c r="F47" s="147"/>
      <c r="G47" s="147"/>
      <c r="H47" s="148"/>
    </row>
    <row r="48" spans="2:8" x14ac:dyDescent="0.2">
      <c r="B48" s="149"/>
      <c r="C48" s="150"/>
      <c r="D48" s="150"/>
      <c r="E48" s="150"/>
      <c r="F48" s="150"/>
      <c r="G48" s="150"/>
      <c r="H48" s="151"/>
    </row>
    <row r="51" spans="2:6" x14ac:dyDescent="0.2">
      <c r="B51" s="61" t="s">
        <v>39</v>
      </c>
      <c r="D51" s="33">
        <v>74</v>
      </c>
      <c r="E51" t="s">
        <v>38</v>
      </c>
    </row>
    <row r="53" spans="2:6" x14ac:dyDescent="0.2">
      <c r="B53" s="24"/>
      <c r="C53" s="39" t="s">
        <v>29</v>
      </c>
      <c r="D53" s="40" t="s">
        <v>30</v>
      </c>
      <c r="E53" s="41" t="s">
        <v>20</v>
      </c>
      <c r="F53" s="42" t="s">
        <v>10</v>
      </c>
    </row>
    <row r="54" spans="2:6" x14ac:dyDescent="0.2">
      <c r="B54" s="90" t="s">
        <v>24</v>
      </c>
      <c r="C54" s="91">
        <f>$C$13+-(C25-D51)/870.187</f>
        <v>0.74803200043352369</v>
      </c>
      <c r="D54" s="92">
        <f>MOD(C54*3600*24,3600*24)</f>
        <v>64629.964837456442</v>
      </c>
      <c r="E54" s="93" t="str">
        <f>CONCATENATE(TEXT(INT(D54/3600),"00"),":",TEXT(INT((D54-3600*INT(D54/3600))/60),"00"))</f>
        <v>17:57</v>
      </c>
      <c r="F54" s="94" t="str">
        <f>IF(C54&lt;0,"yesterday",IF(C54&gt;=1,"tomorrow","today"))</f>
        <v>today</v>
      </c>
    </row>
    <row r="55" spans="2:6" x14ac:dyDescent="0.2">
      <c r="B55" s="95" t="s">
        <v>5</v>
      </c>
      <c r="C55" s="96">
        <f>$C$13</f>
        <v>0.91666666666666663</v>
      </c>
      <c r="D55" s="97">
        <f>MOD(C55*3600*24,3600*24)</f>
        <v>79200</v>
      </c>
      <c r="E55" s="98" t="str">
        <f>CONCATENATE(TEXT(INT(D55/3600),"00"),":",TEXT(INT((D55-3600*INT(D55/3600))/60),"00"))</f>
        <v>22:00</v>
      </c>
      <c r="F55" s="99" t="str">
        <f>IF(C55&lt;0,"yesterday",IF(C55&gt;=1,"tomorrow","today"))</f>
        <v>today</v>
      </c>
    </row>
    <row r="56" spans="2:6" x14ac:dyDescent="0.2">
      <c r="B56" s="95" t="s">
        <v>25</v>
      </c>
      <c r="C56" s="96">
        <f>C54+(360/870.187)</f>
        <v>1.1617361812590243</v>
      </c>
      <c r="D56" s="97">
        <f>MOD(C56*3600*24,3600*24)</f>
        <v>13974.006060779706</v>
      </c>
      <c r="E56" s="98" t="str">
        <f>CONCATENATE(TEXT(INT(D56/3600),"00"),":",TEXT(INT((D56-3600*INT(D56/3600))/60),"00"))</f>
        <v>03:52</v>
      </c>
      <c r="F56" s="99" t="str">
        <f>IF(C56&lt;0,"yesterday",IF(C56&gt;=1,"tomorrow","today"))</f>
        <v>tomorrow</v>
      </c>
    </row>
    <row r="57" spans="2:6" x14ac:dyDescent="0.2">
      <c r="B57" s="95" t="s">
        <v>27</v>
      </c>
      <c r="C57" s="96">
        <f>C56+(360/870.187)</f>
        <v>1.575440362084525</v>
      </c>
      <c r="D57" s="97">
        <f>MOD(C57*3600*24,3600*24)</f>
        <v>49718.04728410297</v>
      </c>
      <c r="E57" s="98" t="str">
        <f>CONCATENATE(TEXT(INT(D57/3600),"00"),":",TEXT(INT((D57-3600*INT(D57/3600))/60),"00"))</f>
        <v>13:48</v>
      </c>
      <c r="F57" s="99" t="str">
        <f>IF(C57&lt;0,"yesterday",IF(C57&gt;=1,"tomorrow","today"))</f>
        <v>tomorrow</v>
      </c>
    </row>
    <row r="58" spans="2:6" x14ac:dyDescent="0.2">
      <c r="B58" s="100" t="s">
        <v>26</v>
      </c>
      <c r="C58" s="101">
        <f>C57+(360/870.187)</f>
        <v>1.9891445429100256</v>
      </c>
      <c r="D58" s="102">
        <f>MOD(C58*3600*24,3600*24)</f>
        <v>85462.088507426204</v>
      </c>
      <c r="E58" s="103" t="str">
        <f>CONCATENATE(TEXT(INT(D58/3600),"00"),":",TEXT(INT((D58-3600*INT(D58/3600))/60),"00"))</f>
        <v>23:44</v>
      </c>
      <c r="F58" s="104" t="str">
        <f>IF(C58&lt;0,"yesterday",IF(C58&gt;=1,"tomorrow","today"))</f>
        <v>tomorrow</v>
      </c>
    </row>
    <row r="60" spans="2:6" x14ac:dyDescent="0.2">
      <c r="B60" s="24"/>
      <c r="D60" s="34"/>
    </row>
    <row r="61" spans="2:6" x14ac:dyDescent="0.2">
      <c r="C61" s="38">
        <f>C25</f>
        <v>220.74369430541992</v>
      </c>
      <c r="D61" s="22">
        <v>1</v>
      </c>
      <c r="F61" s="22"/>
    </row>
    <row r="62" spans="2:6" x14ac:dyDescent="0.2">
      <c r="C62" s="38">
        <f>D51</f>
        <v>74</v>
      </c>
      <c r="D62" s="22">
        <v>1</v>
      </c>
      <c r="F62" s="22"/>
    </row>
    <row r="63" spans="2:6" x14ac:dyDescent="0.2">
      <c r="C63" s="22"/>
      <c r="D63" s="22"/>
      <c r="E63" s="22"/>
      <c r="F63" s="22"/>
    </row>
    <row r="64" spans="2:6" x14ac:dyDescent="0.2">
      <c r="C64" s="22"/>
      <c r="D64" s="22"/>
      <c r="E64" s="22"/>
      <c r="F64" s="22"/>
    </row>
  </sheetData>
  <sheetProtection sheet="1" objects="1" scenarios="1"/>
  <mergeCells count="1">
    <mergeCell ref="B41:H48"/>
  </mergeCells>
  <conditionalFormatting sqref="B54:F58">
    <cfRule type="expression" dxfId="2" priority="1">
      <formula>$F54="today"</formula>
    </cfRule>
  </conditionalFormatting>
  <hyperlinks>
    <hyperlink ref="B17" r:id="rId1" xr:uid="{879E170D-4AD5-6940-BAAD-B6D697491E69}"/>
  </hyperlinks>
  <pageMargins left="0.7" right="0.7" top="0.75" bottom="0.75" header="0.3" footer="0.3"/>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63813B-FC68-DC4C-BB34-B894D79953D7}">
  <dimension ref="A2:I911"/>
  <sheetViews>
    <sheetView showGridLines="0" workbookViewId="0">
      <selection activeCell="G15" sqref="G15"/>
    </sheetView>
  </sheetViews>
  <sheetFormatPr baseColWidth="10" defaultRowHeight="15" x14ac:dyDescent="0.2"/>
  <cols>
    <col min="2" max="2" width="5.83203125" customWidth="1"/>
    <col min="3" max="3" width="13.5" style="51" customWidth="1"/>
    <col min="4" max="4" width="13.6640625" bestFit="1" customWidth="1"/>
    <col min="6" max="7" width="10.83203125" style="51"/>
  </cols>
  <sheetData>
    <row r="2" spans="2:9" ht="16" x14ac:dyDescent="0.2">
      <c r="B2" s="119" t="s">
        <v>47</v>
      </c>
    </row>
    <row r="4" spans="2:9" ht="16" x14ac:dyDescent="0.2">
      <c r="C4" s="54"/>
      <c r="D4" s="3" t="s">
        <v>21</v>
      </c>
      <c r="G4" s="117" t="s">
        <v>46</v>
      </c>
      <c r="H4" s="117"/>
      <c r="I4" s="132">
        <f>VALUE(COUNT(A23:A911))</f>
        <v>3</v>
      </c>
    </row>
    <row r="5" spans="2:9" ht="16" x14ac:dyDescent="0.2">
      <c r="C5" s="53" t="s">
        <v>7</v>
      </c>
      <c r="D5" s="118">
        <v>44132</v>
      </c>
      <c r="G5" s="89" t="s">
        <v>41</v>
      </c>
      <c r="H5" s="89" t="s">
        <v>42</v>
      </c>
      <c r="I5" s="89" t="s">
        <v>43</v>
      </c>
    </row>
    <row r="6" spans="2:9" ht="16" x14ac:dyDescent="0.2">
      <c r="C6" s="126" t="s">
        <v>8</v>
      </c>
      <c r="D6" s="86">
        <f>YEAR(D5)</f>
        <v>2020</v>
      </c>
      <c r="G6" s="131" t="str">
        <f>IF($I$4&gt;=1,VLOOKUP(1,$A$23:$G$911,7,FALSE),"-")</f>
        <v>01:43</v>
      </c>
      <c r="H6" s="131" t="str">
        <f>IF($I$4&gt;=2,VLOOKUP(2,$A$23:$G$911,7,FALSE),"-")</f>
        <v>11:39</v>
      </c>
      <c r="I6" s="131" t="str">
        <f>IF($I4&gt;=3,VLOOKUP(3,$A$23:$G$911,7,FALSE),"-")</f>
        <v>21:34</v>
      </c>
    </row>
    <row r="7" spans="2:9" ht="16" x14ac:dyDescent="0.2">
      <c r="C7" s="126" t="s">
        <v>9</v>
      </c>
      <c r="D7" s="86">
        <f>MONTH(D5)</f>
        <v>10</v>
      </c>
    </row>
    <row r="8" spans="2:9" ht="16" x14ac:dyDescent="0.2">
      <c r="C8" s="55" t="s">
        <v>37</v>
      </c>
      <c r="D8" s="47">
        <v>46.8</v>
      </c>
      <c r="E8" t="s">
        <v>38</v>
      </c>
    </row>
    <row r="9" spans="2:9" ht="16" x14ac:dyDescent="0.2">
      <c r="C9" s="11" t="s">
        <v>11</v>
      </c>
      <c r="D9" s="14" t="str">
        <f>IF(OR(MOD(D6,400)=0,AND(MOD(D6,4)=0,MOD(D6,100)&lt;&gt;0)),"Y", "N")</f>
        <v>Y</v>
      </c>
    </row>
    <row r="10" spans="2:9" ht="16" x14ac:dyDescent="0.2">
      <c r="C10" s="11" t="s">
        <v>40</v>
      </c>
      <c r="D10" s="87">
        <f>IF(D7=1,0,IF(D7=2,31,IF(D7=3,59,IF(D7=4,90,IF(D7=5,120,IF(D7=6,151,IF(D7=7,181,IF(D7=8,212,IF(D7=9,243,IF(D7=10,273,IF(D7=11,304,334)))))))))))+DAY(D5)+IF(AND(D7&gt;2,D9="Y"),1,0)</f>
        <v>302</v>
      </c>
    </row>
    <row r="11" spans="2:9" x14ac:dyDescent="0.2">
      <c r="C11" s="52" t="s">
        <v>13</v>
      </c>
      <c r="D11" s="48">
        <f>367*D6-INT(7/4*D6)-INT(3*(INT((D6-8/7)/100)+1)/4)+1721059.5-1+D10</f>
        <v>2459150.5</v>
      </c>
      <c r="E11" t="s">
        <v>49</v>
      </c>
    </row>
    <row r="13" spans="2:9" ht="16" x14ac:dyDescent="0.2">
      <c r="C13" s="127" t="s">
        <v>19</v>
      </c>
    </row>
    <row r="14" spans="2:9" ht="16" x14ac:dyDescent="0.2">
      <c r="C14" s="56" t="s">
        <v>18</v>
      </c>
      <c r="D14" s="29">
        <f>PI()/180</f>
        <v>1.7453292519943295E-2</v>
      </c>
    </row>
    <row r="15" spans="2:9" ht="16" x14ac:dyDescent="0.2">
      <c r="C15" s="57" t="s">
        <v>16</v>
      </c>
      <c r="D15" s="30">
        <f>(D11-2455636.938)*360/4332.89709</f>
        <v>291.92530856992278</v>
      </c>
    </row>
    <row r="16" spans="2:9" ht="16" x14ac:dyDescent="0.2">
      <c r="C16" s="57" t="s">
        <v>17</v>
      </c>
      <c r="D16" s="30">
        <f>5.55*SIN(D14*D15)</f>
        <v>-5.1485763144924004</v>
      </c>
    </row>
    <row r="17" spans="1:8" ht="16" x14ac:dyDescent="0.2">
      <c r="C17" s="57" t="s">
        <v>14</v>
      </c>
      <c r="D17" s="30">
        <f>MOD(((D11-2451870.628)*360/398.884)-D16,360)</f>
        <v>95.364278122512587</v>
      </c>
    </row>
    <row r="18" spans="1:8" ht="16" x14ac:dyDescent="0.2">
      <c r="C18" s="58" t="s">
        <v>15</v>
      </c>
      <c r="D18" s="31">
        <f>11*SIN(D14*D17)+5*COS(D14*D17)-1.25*COS(D14*D15)-D16</f>
        <v>15.166216228388292</v>
      </c>
    </row>
    <row r="19" spans="1:8" ht="16" x14ac:dyDescent="0.2">
      <c r="C19" s="59" t="s">
        <v>5</v>
      </c>
      <c r="D19" s="50">
        <f>MOD(181.62+(870.1869147*D11)+D18,360)</f>
        <v>143.16417837142944</v>
      </c>
    </row>
    <row r="20" spans="1:8" ht="16" x14ac:dyDescent="0.2">
      <c r="C20" s="36"/>
      <c r="D20" s="19"/>
    </row>
    <row r="22" spans="1:8" ht="16" x14ac:dyDescent="0.2">
      <c r="C22" s="60"/>
      <c r="D22" s="62" t="s">
        <v>29</v>
      </c>
      <c r="E22" s="63" t="s">
        <v>30</v>
      </c>
      <c r="F22" s="64" t="s">
        <v>7</v>
      </c>
      <c r="G22" s="65" t="s">
        <v>20</v>
      </c>
    </row>
    <row r="23" spans="1:8" ht="16" x14ac:dyDescent="0.2">
      <c r="A23" s="88" t="str">
        <f>IF(INT(D23)=$D$10-1,IF(A22="",1,A22+1),"")</f>
        <v/>
      </c>
      <c r="B23" s="66">
        <v>0</v>
      </c>
      <c r="C23" s="67" t="s">
        <v>24</v>
      </c>
      <c r="D23" s="68">
        <f>-(D19-D8)/870.187</f>
        <v>-0.11073962076131848</v>
      </c>
      <c r="E23" s="69">
        <f>MOD(D23*3600*24,3600*24)</f>
        <v>76832.096766222079</v>
      </c>
      <c r="F23" s="70">
        <f>IF(D23&lt;0,DATE(D6-1,12,31),DATE(D6,1,1))</f>
        <v>43830</v>
      </c>
      <c r="G23" s="71" t="str">
        <f>CONCATENATE(TEXT(INT(E23/3600),"00"),":",TEXT(INT((E23-3600*INT(E23/3600))/60),"00"))</f>
        <v>21:20</v>
      </c>
    </row>
    <row r="24" spans="1:8" ht="16" x14ac:dyDescent="0.2">
      <c r="A24" s="88" t="str">
        <f>IF(INT(D24)=$D$10-1,IF(A23="",1,A23+1),"")</f>
        <v/>
      </c>
      <c r="B24" s="72" t="s">
        <v>35</v>
      </c>
      <c r="C24" s="73" t="s">
        <v>5</v>
      </c>
      <c r="D24" s="74">
        <v>0</v>
      </c>
      <c r="E24" s="75">
        <f>MOD(D24*3600*24,3600*24)</f>
        <v>0</v>
      </c>
      <c r="F24" s="76">
        <f>DATE($D$6,1,1)</f>
        <v>43831</v>
      </c>
      <c r="G24" s="77" t="str">
        <f>CONCATENATE(TEXT(INT(E24/3600),"00"),":",TEXT(INT((E24-3600*INT(E24/3600))/60),"00"))</f>
        <v>00:00</v>
      </c>
      <c r="H24" s="49"/>
    </row>
    <row r="25" spans="1:8" ht="16" x14ac:dyDescent="0.2">
      <c r="A25" s="88" t="str">
        <f>IF(INT(D25)=$D$10-1,IF(A24="",1,A24+1),"")</f>
        <v/>
      </c>
      <c r="B25" s="78">
        <v>1</v>
      </c>
      <c r="C25" s="79" t="s">
        <v>36</v>
      </c>
      <c r="D25" s="74">
        <f>D23+(360/870.187)</f>
        <v>0.30296456006418221</v>
      </c>
      <c r="E25" s="75">
        <f>MOD(D25*3600*24,3600*24)+(B25/870)*600</f>
        <v>26176.827644717756</v>
      </c>
      <c r="F25" s="76">
        <f t="shared" ref="F25:F88" si="0">DATE($D$6,1,1+INT(D25))</f>
        <v>43831</v>
      </c>
      <c r="G25" s="77" t="str">
        <f>CONCATENATE(TEXT(INT(E25/3600),"00"),":",TEXT(INT((E25-3600*INT(E25/3600))/60),"00"))</f>
        <v>07:16</v>
      </c>
      <c r="H25" s="49"/>
    </row>
    <row r="26" spans="1:8" ht="16" x14ac:dyDescent="0.2">
      <c r="A26" s="88" t="str">
        <f t="shared" ref="A26:A86" si="1">IF(INT(D26)=$D$10-1,IF(A25="",1,A25+1),"")</f>
        <v/>
      </c>
      <c r="B26" s="78">
        <f>B25+1</f>
        <v>2</v>
      </c>
      <c r="C26" s="79" t="s">
        <v>36</v>
      </c>
      <c r="D26" s="74">
        <f>D25+(360/870.187)</f>
        <v>0.71666874088968291</v>
      </c>
      <c r="E26" s="75">
        <f t="shared" ref="E26:E89" si="2">MOD(D26*3600*24,3600*24)+(B26/870)*600</f>
        <v>61921.558523213433</v>
      </c>
      <c r="F26" s="76">
        <f t="shared" si="0"/>
        <v>43831</v>
      </c>
      <c r="G26" s="77" t="str">
        <f>CONCATENATE(TEXT(INT(E26/3600),"00"),":",TEXT(INT((E26-3600*INT(E26/3600))/60),"00"))</f>
        <v>17:12</v>
      </c>
    </row>
    <row r="27" spans="1:8" ht="16" x14ac:dyDescent="0.2">
      <c r="A27" s="88" t="str">
        <f t="shared" si="1"/>
        <v/>
      </c>
      <c r="B27" s="78">
        <f t="shared" ref="B27:B90" si="3">B26+1</f>
        <v>3</v>
      </c>
      <c r="C27" s="79" t="s">
        <v>36</v>
      </c>
      <c r="D27" s="74">
        <f t="shared" ref="D27:D90" si="4">D26+(360/870.187)</f>
        <v>1.1303729217151837</v>
      </c>
      <c r="E27" s="75">
        <f t="shared" si="2"/>
        <v>11266.289401709111</v>
      </c>
      <c r="F27" s="76">
        <f t="shared" si="0"/>
        <v>43832</v>
      </c>
      <c r="G27" s="77" t="str">
        <f t="shared" ref="G27:G90" si="5">CONCATENATE(TEXT(INT(E27/3600),"00"),":",TEXT(INT((E27-3600*INT(E27/3600))/60),"00"))</f>
        <v>03:07</v>
      </c>
    </row>
    <row r="28" spans="1:8" ht="16" x14ac:dyDescent="0.2">
      <c r="A28" s="88" t="str">
        <f t="shared" si="1"/>
        <v/>
      </c>
      <c r="B28" s="78">
        <f t="shared" si="3"/>
        <v>4</v>
      </c>
      <c r="C28" s="79" t="s">
        <v>36</v>
      </c>
      <c r="D28" s="74">
        <f t="shared" si="4"/>
        <v>1.5440771025406843</v>
      </c>
      <c r="E28" s="75">
        <f t="shared" si="2"/>
        <v>47011.020280204772</v>
      </c>
      <c r="F28" s="76">
        <f t="shared" si="0"/>
        <v>43832</v>
      </c>
      <c r="G28" s="77" t="str">
        <f t="shared" si="5"/>
        <v>13:03</v>
      </c>
    </row>
    <row r="29" spans="1:8" ht="16" x14ac:dyDescent="0.2">
      <c r="A29" s="88" t="str">
        <f t="shared" si="1"/>
        <v/>
      </c>
      <c r="B29" s="78">
        <f t="shared" si="3"/>
        <v>5</v>
      </c>
      <c r="C29" s="79" t="s">
        <v>36</v>
      </c>
      <c r="D29" s="74">
        <f t="shared" si="4"/>
        <v>1.957781283366185</v>
      </c>
      <c r="E29" s="75">
        <f t="shared" si="2"/>
        <v>82755.751158700456</v>
      </c>
      <c r="F29" s="76">
        <f t="shared" si="0"/>
        <v>43832</v>
      </c>
      <c r="G29" s="77" t="str">
        <f t="shared" si="5"/>
        <v>22:59</v>
      </c>
    </row>
    <row r="30" spans="1:8" ht="16" x14ac:dyDescent="0.2">
      <c r="A30" s="88" t="str">
        <f t="shared" si="1"/>
        <v/>
      </c>
      <c r="B30" s="78">
        <f t="shared" si="3"/>
        <v>6</v>
      </c>
      <c r="C30" s="79" t="s">
        <v>36</v>
      </c>
      <c r="D30" s="74">
        <f t="shared" si="4"/>
        <v>2.3714854641916858</v>
      </c>
      <c r="E30" s="75">
        <f t="shared" si="2"/>
        <v>32100.482037196129</v>
      </c>
      <c r="F30" s="76">
        <f t="shared" si="0"/>
        <v>43833</v>
      </c>
      <c r="G30" s="77" t="str">
        <f t="shared" si="5"/>
        <v>08:55</v>
      </c>
    </row>
    <row r="31" spans="1:8" ht="16" x14ac:dyDescent="0.2">
      <c r="A31" s="88" t="str">
        <f t="shared" si="1"/>
        <v/>
      </c>
      <c r="B31" s="78">
        <f t="shared" si="3"/>
        <v>7</v>
      </c>
      <c r="C31" s="79" t="s">
        <v>36</v>
      </c>
      <c r="D31" s="74">
        <f t="shared" si="4"/>
        <v>2.7851896450171867</v>
      </c>
      <c r="E31" s="75">
        <f t="shared" si="2"/>
        <v>67845.212915691838</v>
      </c>
      <c r="F31" s="76">
        <f t="shared" si="0"/>
        <v>43833</v>
      </c>
      <c r="G31" s="77" t="str">
        <f t="shared" si="5"/>
        <v>18:50</v>
      </c>
    </row>
    <row r="32" spans="1:8" ht="16" x14ac:dyDescent="0.2">
      <c r="A32" s="88" t="str">
        <f t="shared" si="1"/>
        <v/>
      </c>
      <c r="B32" s="78">
        <f t="shared" si="3"/>
        <v>8</v>
      </c>
      <c r="C32" s="79" t="s">
        <v>36</v>
      </c>
      <c r="D32" s="74">
        <f t="shared" si="4"/>
        <v>3.1988938258426876</v>
      </c>
      <c r="E32" s="75">
        <f t="shared" si="2"/>
        <v>17189.943794187515</v>
      </c>
      <c r="F32" s="76">
        <f t="shared" si="0"/>
        <v>43834</v>
      </c>
      <c r="G32" s="77" t="str">
        <f t="shared" si="5"/>
        <v>04:46</v>
      </c>
    </row>
    <row r="33" spans="1:7" ht="16" x14ac:dyDescent="0.2">
      <c r="A33" s="88" t="str">
        <f t="shared" si="1"/>
        <v/>
      </c>
      <c r="B33" s="78">
        <f t="shared" si="3"/>
        <v>9</v>
      </c>
      <c r="C33" s="79" t="s">
        <v>36</v>
      </c>
      <c r="D33" s="74">
        <f t="shared" si="4"/>
        <v>3.6125980066681884</v>
      </c>
      <c r="E33" s="75">
        <f t="shared" si="2"/>
        <v>52934.674672683192</v>
      </c>
      <c r="F33" s="76">
        <f t="shared" si="0"/>
        <v>43834</v>
      </c>
      <c r="G33" s="77" t="str">
        <f t="shared" si="5"/>
        <v>14:42</v>
      </c>
    </row>
    <row r="34" spans="1:7" ht="16" x14ac:dyDescent="0.2">
      <c r="A34" s="88" t="str">
        <f t="shared" si="1"/>
        <v/>
      </c>
      <c r="B34" s="78">
        <f t="shared" si="3"/>
        <v>10</v>
      </c>
      <c r="C34" s="79" t="s">
        <v>36</v>
      </c>
      <c r="D34" s="74">
        <f t="shared" si="4"/>
        <v>4.0263021874936893</v>
      </c>
      <c r="E34" s="75">
        <f t="shared" si="2"/>
        <v>2279.405551178927</v>
      </c>
      <c r="F34" s="76">
        <f t="shared" si="0"/>
        <v>43835</v>
      </c>
      <c r="G34" s="77" t="str">
        <f t="shared" si="5"/>
        <v>00:37</v>
      </c>
    </row>
    <row r="35" spans="1:7" ht="16" x14ac:dyDescent="0.2">
      <c r="A35" s="88" t="str">
        <f t="shared" si="1"/>
        <v/>
      </c>
      <c r="B35" s="78">
        <f t="shared" si="3"/>
        <v>11</v>
      </c>
      <c r="C35" s="79" t="s">
        <v>36</v>
      </c>
      <c r="D35" s="74">
        <f t="shared" si="4"/>
        <v>4.4400063683191897</v>
      </c>
      <c r="E35" s="75">
        <f t="shared" si="2"/>
        <v>38024.136429674545</v>
      </c>
      <c r="F35" s="76">
        <f t="shared" si="0"/>
        <v>43835</v>
      </c>
      <c r="G35" s="77" t="str">
        <f t="shared" si="5"/>
        <v>10:33</v>
      </c>
    </row>
    <row r="36" spans="1:7" ht="16" x14ac:dyDescent="0.2">
      <c r="A36" s="88" t="str">
        <f t="shared" si="1"/>
        <v/>
      </c>
      <c r="B36" s="78">
        <f t="shared" si="3"/>
        <v>12</v>
      </c>
      <c r="C36" s="79" t="s">
        <v>36</v>
      </c>
      <c r="D36" s="74">
        <f t="shared" si="4"/>
        <v>4.8537105491446901</v>
      </c>
      <c r="E36" s="75">
        <f t="shared" si="2"/>
        <v>73768.867308170171</v>
      </c>
      <c r="F36" s="76">
        <f t="shared" si="0"/>
        <v>43835</v>
      </c>
      <c r="G36" s="77" t="str">
        <f t="shared" si="5"/>
        <v>20:29</v>
      </c>
    </row>
    <row r="37" spans="1:7" ht="16" x14ac:dyDescent="0.2">
      <c r="A37" s="88" t="str">
        <f t="shared" si="1"/>
        <v/>
      </c>
      <c r="B37" s="78">
        <f t="shared" si="3"/>
        <v>13</v>
      </c>
      <c r="C37" s="79" t="s">
        <v>36</v>
      </c>
      <c r="D37" s="74">
        <f t="shared" si="4"/>
        <v>5.2674147299701906</v>
      </c>
      <c r="E37" s="75">
        <f t="shared" si="2"/>
        <v>23113.598186665786</v>
      </c>
      <c r="F37" s="76">
        <f t="shared" si="0"/>
        <v>43836</v>
      </c>
      <c r="G37" s="77" t="str">
        <f t="shared" si="5"/>
        <v>06:25</v>
      </c>
    </row>
    <row r="38" spans="1:7" ht="16" x14ac:dyDescent="0.2">
      <c r="A38" s="88" t="str">
        <f t="shared" si="1"/>
        <v/>
      </c>
      <c r="B38" s="78">
        <f t="shared" si="3"/>
        <v>14</v>
      </c>
      <c r="C38" s="79" t="s">
        <v>36</v>
      </c>
      <c r="D38" s="74">
        <f t="shared" si="4"/>
        <v>5.681118910795691</v>
      </c>
      <c r="E38" s="75">
        <f t="shared" si="2"/>
        <v>58858.329065161517</v>
      </c>
      <c r="F38" s="76">
        <f t="shared" si="0"/>
        <v>43836</v>
      </c>
      <c r="G38" s="77" t="str">
        <f t="shared" si="5"/>
        <v>16:20</v>
      </c>
    </row>
    <row r="39" spans="1:7" ht="16" x14ac:dyDescent="0.2">
      <c r="A39" s="88" t="str">
        <f t="shared" si="1"/>
        <v/>
      </c>
      <c r="B39" s="78">
        <f t="shared" si="3"/>
        <v>15</v>
      </c>
      <c r="C39" s="79" t="s">
        <v>36</v>
      </c>
      <c r="D39" s="74">
        <f t="shared" si="4"/>
        <v>6.0948230916211914</v>
      </c>
      <c r="E39" s="75">
        <f t="shared" si="2"/>
        <v>8203.0599436571392</v>
      </c>
      <c r="F39" s="76">
        <f t="shared" si="0"/>
        <v>43837</v>
      </c>
      <c r="G39" s="77" t="str">
        <f t="shared" si="5"/>
        <v>02:16</v>
      </c>
    </row>
    <row r="40" spans="1:7" ht="16" x14ac:dyDescent="0.2">
      <c r="A40" s="88" t="str">
        <f t="shared" si="1"/>
        <v/>
      </c>
      <c r="B40" s="78">
        <f t="shared" si="3"/>
        <v>16</v>
      </c>
      <c r="C40" s="79" t="s">
        <v>36</v>
      </c>
      <c r="D40" s="74">
        <f t="shared" si="4"/>
        <v>6.5085272724466918</v>
      </c>
      <c r="E40" s="75">
        <f t="shared" si="2"/>
        <v>43947.790822152761</v>
      </c>
      <c r="F40" s="76">
        <f t="shared" si="0"/>
        <v>43837</v>
      </c>
      <c r="G40" s="77" t="str">
        <f t="shared" si="5"/>
        <v>12:12</v>
      </c>
    </row>
    <row r="41" spans="1:7" ht="16" x14ac:dyDescent="0.2">
      <c r="A41" s="88" t="str">
        <f t="shared" si="1"/>
        <v/>
      </c>
      <c r="B41" s="78">
        <f t="shared" si="3"/>
        <v>17</v>
      </c>
      <c r="C41" s="79" t="s">
        <v>36</v>
      </c>
      <c r="D41" s="74">
        <f t="shared" si="4"/>
        <v>6.9222314532721922</v>
      </c>
      <c r="E41" s="75">
        <f t="shared" si="2"/>
        <v>79692.521700648489</v>
      </c>
      <c r="F41" s="76">
        <f t="shared" si="0"/>
        <v>43837</v>
      </c>
      <c r="G41" s="77" t="str">
        <f t="shared" si="5"/>
        <v>22:08</v>
      </c>
    </row>
    <row r="42" spans="1:7" ht="16" x14ac:dyDescent="0.2">
      <c r="A42" s="88" t="str">
        <f t="shared" si="1"/>
        <v/>
      </c>
      <c r="B42" s="78">
        <f t="shared" si="3"/>
        <v>18</v>
      </c>
      <c r="C42" s="79" t="s">
        <v>36</v>
      </c>
      <c r="D42" s="74">
        <f t="shared" si="4"/>
        <v>7.3359356340976927</v>
      </c>
      <c r="E42" s="75">
        <f t="shared" si="2"/>
        <v>29037.252579144115</v>
      </c>
      <c r="F42" s="76">
        <f t="shared" si="0"/>
        <v>43838</v>
      </c>
      <c r="G42" s="77" t="str">
        <f t="shared" si="5"/>
        <v>08:03</v>
      </c>
    </row>
    <row r="43" spans="1:7" ht="16" x14ac:dyDescent="0.2">
      <c r="A43" s="88" t="str">
        <f t="shared" si="1"/>
        <v/>
      </c>
      <c r="B43" s="78">
        <f t="shared" si="3"/>
        <v>19</v>
      </c>
      <c r="C43" s="79" t="s">
        <v>36</v>
      </c>
      <c r="D43" s="74">
        <f t="shared" si="4"/>
        <v>7.7496398149231931</v>
      </c>
      <c r="E43" s="75">
        <f t="shared" si="2"/>
        <v>64781.983457639733</v>
      </c>
      <c r="F43" s="76">
        <f t="shared" si="0"/>
        <v>43838</v>
      </c>
      <c r="G43" s="77" t="str">
        <f t="shared" si="5"/>
        <v>17:59</v>
      </c>
    </row>
    <row r="44" spans="1:7" ht="16" x14ac:dyDescent="0.2">
      <c r="A44" s="88" t="str">
        <f t="shared" si="1"/>
        <v/>
      </c>
      <c r="B44" s="78">
        <f t="shared" si="3"/>
        <v>20</v>
      </c>
      <c r="C44" s="79" t="s">
        <v>36</v>
      </c>
      <c r="D44" s="74">
        <f t="shared" si="4"/>
        <v>8.1633439957486935</v>
      </c>
      <c r="E44" s="75">
        <f t="shared" si="2"/>
        <v>14126.714336135352</v>
      </c>
      <c r="F44" s="76">
        <f t="shared" si="0"/>
        <v>43839</v>
      </c>
      <c r="G44" s="77" t="str">
        <f t="shared" si="5"/>
        <v>03:55</v>
      </c>
    </row>
    <row r="45" spans="1:7" ht="16" x14ac:dyDescent="0.2">
      <c r="A45" s="88" t="str">
        <f t="shared" si="1"/>
        <v/>
      </c>
      <c r="B45" s="78">
        <f t="shared" si="3"/>
        <v>21</v>
      </c>
      <c r="C45" s="79" t="s">
        <v>36</v>
      </c>
      <c r="D45" s="74">
        <f t="shared" si="4"/>
        <v>8.5770481765741948</v>
      </c>
      <c r="E45" s="75">
        <f t="shared" si="2"/>
        <v>49871.445214631087</v>
      </c>
      <c r="F45" s="76">
        <f t="shared" si="0"/>
        <v>43839</v>
      </c>
      <c r="G45" s="77" t="str">
        <f t="shared" si="5"/>
        <v>13:51</v>
      </c>
    </row>
    <row r="46" spans="1:7" ht="16" x14ac:dyDescent="0.2">
      <c r="A46" s="88" t="str">
        <f t="shared" si="1"/>
        <v/>
      </c>
      <c r="B46" s="78">
        <f t="shared" si="3"/>
        <v>22</v>
      </c>
      <c r="C46" s="79" t="s">
        <v>36</v>
      </c>
      <c r="D46" s="74">
        <f t="shared" si="4"/>
        <v>8.9907523573996961</v>
      </c>
      <c r="E46" s="75">
        <f t="shared" si="2"/>
        <v>85616.176093126822</v>
      </c>
      <c r="F46" s="76">
        <f t="shared" si="0"/>
        <v>43839</v>
      </c>
      <c r="G46" s="77" t="str">
        <f t="shared" si="5"/>
        <v>23:46</v>
      </c>
    </row>
    <row r="47" spans="1:7" ht="16" x14ac:dyDescent="0.2">
      <c r="A47" s="88" t="str">
        <f t="shared" si="1"/>
        <v/>
      </c>
      <c r="B47" s="78">
        <f t="shared" si="3"/>
        <v>23</v>
      </c>
      <c r="C47" s="79" t="s">
        <v>36</v>
      </c>
      <c r="D47" s="74">
        <f t="shared" si="4"/>
        <v>9.4044565382251974</v>
      </c>
      <c r="E47" s="75">
        <f t="shared" si="2"/>
        <v>34960.906971622673</v>
      </c>
      <c r="F47" s="76">
        <f t="shared" si="0"/>
        <v>43840</v>
      </c>
      <c r="G47" s="77" t="str">
        <f t="shared" si="5"/>
        <v>09:42</v>
      </c>
    </row>
    <row r="48" spans="1:7" ht="16" x14ac:dyDescent="0.2">
      <c r="A48" s="88" t="str">
        <f t="shared" si="1"/>
        <v/>
      </c>
      <c r="B48" s="78">
        <f t="shared" si="3"/>
        <v>24</v>
      </c>
      <c r="C48" s="79" t="s">
        <v>36</v>
      </c>
      <c r="D48" s="74">
        <f t="shared" si="4"/>
        <v>9.8181607190506988</v>
      </c>
      <c r="E48" s="75">
        <f t="shared" si="2"/>
        <v>70705.637850118292</v>
      </c>
      <c r="F48" s="76">
        <f t="shared" si="0"/>
        <v>43840</v>
      </c>
      <c r="G48" s="77" t="str">
        <f t="shared" si="5"/>
        <v>19:38</v>
      </c>
    </row>
    <row r="49" spans="1:7" ht="16" x14ac:dyDescent="0.2">
      <c r="A49" s="88" t="str">
        <f t="shared" si="1"/>
        <v/>
      </c>
      <c r="B49" s="78">
        <f t="shared" si="3"/>
        <v>25</v>
      </c>
      <c r="C49" s="79" t="s">
        <v>36</v>
      </c>
      <c r="D49" s="74">
        <f t="shared" si="4"/>
        <v>10.2318648998762</v>
      </c>
      <c r="E49" s="75">
        <f t="shared" si="2"/>
        <v>20050.36872861403</v>
      </c>
      <c r="F49" s="76">
        <f t="shared" si="0"/>
        <v>43841</v>
      </c>
      <c r="G49" s="77" t="str">
        <f t="shared" si="5"/>
        <v>05:34</v>
      </c>
    </row>
    <row r="50" spans="1:7" ht="16" x14ac:dyDescent="0.2">
      <c r="A50" s="88" t="str">
        <f t="shared" si="1"/>
        <v/>
      </c>
      <c r="B50" s="78">
        <f t="shared" si="3"/>
        <v>26</v>
      </c>
      <c r="C50" s="79" t="s">
        <v>36</v>
      </c>
      <c r="D50" s="74">
        <f t="shared" si="4"/>
        <v>10.645569080701701</v>
      </c>
      <c r="E50" s="75">
        <f t="shared" si="2"/>
        <v>55795.099607109769</v>
      </c>
      <c r="F50" s="76">
        <f t="shared" si="0"/>
        <v>43841</v>
      </c>
      <c r="G50" s="77" t="str">
        <f t="shared" si="5"/>
        <v>15:29</v>
      </c>
    </row>
    <row r="51" spans="1:7" ht="16" x14ac:dyDescent="0.2">
      <c r="A51" s="88" t="str">
        <f t="shared" si="1"/>
        <v/>
      </c>
      <c r="B51" s="78">
        <f t="shared" si="3"/>
        <v>27</v>
      </c>
      <c r="C51" s="79" t="s">
        <v>36</v>
      </c>
      <c r="D51" s="74">
        <f t="shared" si="4"/>
        <v>11.059273261527203</v>
      </c>
      <c r="E51" s="75">
        <f t="shared" si="2"/>
        <v>5139.8304856053855</v>
      </c>
      <c r="F51" s="76">
        <f t="shared" si="0"/>
        <v>43842</v>
      </c>
      <c r="G51" s="77" t="str">
        <f t="shared" si="5"/>
        <v>01:25</v>
      </c>
    </row>
    <row r="52" spans="1:7" ht="16" x14ac:dyDescent="0.2">
      <c r="A52" s="88" t="str">
        <f t="shared" si="1"/>
        <v/>
      </c>
      <c r="B52" s="78">
        <f t="shared" si="3"/>
        <v>28</v>
      </c>
      <c r="C52" s="79" t="s">
        <v>36</v>
      </c>
      <c r="D52" s="74">
        <f t="shared" si="4"/>
        <v>11.472977442352704</v>
      </c>
      <c r="E52" s="75">
        <f t="shared" si="2"/>
        <v>40884.561364101239</v>
      </c>
      <c r="F52" s="76">
        <f t="shared" si="0"/>
        <v>43842</v>
      </c>
      <c r="G52" s="77" t="str">
        <f t="shared" si="5"/>
        <v>11:21</v>
      </c>
    </row>
    <row r="53" spans="1:7" ht="16" x14ac:dyDescent="0.2">
      <c r="A53" s="88" t="str">
        <f t="shared" si="1"/>
        <v/>
      </c>
      <c r="B53" s="78">
        <f t="shared" si="3"/>
        <v>29</v>
      </c>
      <c r="C53" s="79" t="s">
        <v>36</v>
      </c>
      <c r="D53" s="74">
        <f t="shared" si="4"/>
        <v>11.886681623178205</v>
      </c>
      <c r="E53" s="75">
        <f t="shared" si="2"/>
        <v>76629.292242596857</v>
      </c>
      <c r="F53" s="76">
        <f t="shared" si="0"/>
        <v>43842</v>
      </c>
      <c r="G53" s="77" t="str">
        <f t="shared" si="5"/>
        <v>21:17</v>
      </c>
    </row>
    <row r="54" spans="1:7" ht="16" x14ac:dyDescent="0.2">
      <c r="A54" s="88" t="str">
        <f t="shared" si="1"/>
        <v/>
      </c>
      <c r="B54" s="78">
        <f t="shared" si="3"/>
        <v>30</v>
      </c>
      <c r="C54" s="79" t="s">
        <v>36</v>
      </c>
      <c r="D54" s="74">
        <f t="shared" si="4"/>
        <v>12.300385804003707</v>
      </c>
      <c r="E54" s="75">
        <f t="shared" si="2"/>
        <v>25974.023121092709</v>
      </c>
      <c r="F54" s="76">
        <f t="shared" si="0"/>
        <v>43843</v>
      </c>
      <c r="G54" s="77" t="str">
        <f t="shared" si="5"/>
        <v>07:12</v>
      </c>
    </row>
    <row r="55" spans="1:7" ht="16" x14ac:dyDescent="0.2">
      <c r="A55" s="88" t="str">
        <f t="shared" si="1"/>
        <v/>
      </c>
      <c r="B55" s="78">
        <f t="shared" si="3"/>
        <v>31</v>
      </c>
      <c r="C55" s="79" t="s">
        <v>36</v>
      </c>
      <c r="D55" s="74">
        <f t="shared" si="4"/>
        <v>12.714089984829208</v>
      </c>
      <c r="E55" s="75">
        <f t="shared" si="2"/>
        <v>61718.75399958856</v>
      </c>
      <c r="F55" s="76">
        <f t="shared" si="0"/>
        <v>43843</v>
      </c>
      <c r="G55" s="77" t="str">
        <f t="shared" si="5"/>
        <v>17:08</v>
      </c>
    </row>
    <row r="56" spans="1:7" ht="16" x14ac:dyDescent="0.2">
      <c r="A56" s="88" t="str">
        <f t="shared" si="1"/>
        <v/>
      </c>
      <c r="B56" s="78">
        <f t="shared" si="3"/>
        <v>32</v>
      </c>
      <c r="C56" s="79" t="s">
        <v>36</v>
      </c>
      <c r="D56" s="74">
        <f t="shared" si="4"/>
        <v>13.127794165654709</v>
      </c>
      <c r="E56" s="75">
        <f t="shared" si="2"/>
        <v>11063.484878083947</v>
      </c>
      <c r="F56" s="76">
        <f t="shared" si="0"/>
        <v>43844</v>
      </c>
      <c r="G56" s="77" t="str">
        <f t="shared" si="5"/>
        <v>03:04</v>
      </c>
    </row>
    <row r="57" spans="1:7" ht="16" x14ac:dyDescent="0.2">
      <c r="A57" s="88" t="str">
        <f t="shared" si="1"/>
        <v/>
      </c>
      <c r="B57" s="78">
        <f t="shared" si="3"/>
        <v>33</v>
      </c>
      <c r="C57" s="79" t="s">
        <v>36</v>
      </c>
      <c r="D57" s="74">
        <f t="shared" si="4"/>
        <v>13.541498346480211</v>
      </c>
      <c r="E57" s="75">
        <f t="shared" si="2"/>
        <v>46808.215756579797</v>
      </c>
      <c r="F57" s="76">
        <f t="shared" si="0"/>
        <v>43844</v>
      </c>
      <c r="G57" s="77" t="str">
        <f t="shared" si="5"/>
        <v>13:00</v>
      </c>
    </row>
    <row r="58" spans="1:7" ht="16" x14ac:dyDescent="0.2">
      <c r="A58" s="88" t="str">
        <f t="shared" si="1"/>
        <v/>
      </c>
      <c r="B58" s="78">
        <f t="shared" si="3"/>
        <v>34</v>
      </c>
      <c r="C58" s="79" t="s">
        <v>36</v>
      </c>
      <c r="D58" s="74">
        <f t="shared" si="4"/>
        <v>13.955202527305712</v>
      </c>
      <c r="E58" s="75">
        <f t="shared" si="2"/>
        <v>82552.946635075656</v>
      </c>
      <c r="F58" s="76">
        <f t="shared" si="0"/>
        <v>43844</v>
      </c>
      <c r="G58" s="77" t="str">
        <f t="shared" si="5"/>
        <v>22:55</v>
      </c>
    </row>
    <row r="59" spans="1:7" ht="16" x14ac:dyDescent="0.2">
      <c r="A59" s="88" t="str">
        <f t="shared" si="1"/>
        <v/>
      </c>
      <c r="B59" s="78">
        <f t="shared" si="3"/>
        <v>35</v>
      </c>
      <c r="C59" s="79" t="s">
        <v>36</v>
      </c>
      <c r="D59" s="74">
        <f t="shared" si="4"/>
        <v>14.368906708131213</v>
      </c>
      <c r="E59" s="75">
        <f t="shared" si="2"/>
        <v>31897.677513571271</v>
      </c>
      <c r="F59" s="76">
        <f t="shared" si="0"/>
        <v>43845</v>
      </c>
      <c r="G59" s="77" t="str">
        <f t="shared" si="5"/>
        <v>08:51</v>
      </c>
    </row>
    <row r="60" spans="1:7" ht="16" x14ac:dyDescent="0.2">
      <c r="A60" s="88" t="str">
        <f t="shared" si="1"/>
        <v/>
      </c>
      <c r="B60" s="78">
        <f t="shared" si="3"/>
        <v>36</v>
      </c>
      <c r="C60" s="79" t="s">
        <v>36</v>
      </c>
      <c r="D60" s="74">
        <f t="shared" si="4"/>
        <v>14.782610888956714</v>
      </c>
      <c r="E60" s="75">
        <f t="shared" si="2"/>
        <v>67642.408392067126</v>
      </c>
      <c r="F60" s="76">
        <f t="shared" si="0"/>
        <v>43845</v>
      </c>
      <c r="G60" s="77" t="str">
        <f t="shared" si="5"/>
        <v>18:47</v>
      </c>
    </row>
    <row r="61" spans="1:7" ht="16" x14ac:dyDescent="0.2">
      <c r="A61" s="88" t="str">
        <f t="shared" si="1"/>
        <v/>
      </c>
      <c r="B61" s="78">
        <f t="shared" si="3"/>
        <v>37</v>
      </c>
      <c r="C61" s="79" t="s">
        <v>36</v>
      </c>
      <c r="D61" s="74">
        <f t="shared" si="4"/>
        <v>15.196315069782216</v>
      </c>
      <c r="E61" s="75">
        <f t="shared" si="2"/>
        <v>16987.139270562744</v>
      </c>
      <c r="F61" s="76">
        <f t="shared" si="0"/>
        <v>43846</v>
      </c>
      <c r="G61" s="77" t="str">
        <f t="shared" si="5"/>
        <v>04:43</v>
      </c>
    </row>
    <row r="62" spans="1:7" ht="16" x14ac:dyDescent="0.2">
      <c r="A62" s="88" t="str">
        <f t="shared" si="1"/>
        <v/>
      </c>
      <c r="B62" s="78">
        <f t="shared" si="3"/>
        <v>38</v>
      </c>
      <c r="C62" s="79" t="s">
        <v>36</v>
      </c>
      <c r="D62" s="74">
        <f t="shared" si="4"/>
        <v>15.610019250607717</v>
      </c>
      <c r="E62" s="75">
        <f t="shared" si="2"/>
        <v>52731.870149058595</v>
      </c>
      <c r="F62" s="76">
        <f t="shared" si="0"/>
        <v>43846</v>
      </c>
      <c r="G62" s="77" t="str">
        <f t="shared" si="5"/>
        <v>14:38</v>
      </c>
    </row>
    <row r="63" spans="1:7" ht="16" x14ac:dyDescent="0.2">
      <c r="A63" s="88" t="str">
        <f t="shared" si="1"/>
        <v/>
      </c>
      <c r="B63" s="78">
        <f t="shared" si="3"/>
        <v>39</v>
      </c>
      <c r="C63" s="79" t="s">
        <v>36</v>
      </c>
      <c r="D63" s="74">
        <f t="shared" si="4"/>
        <v>16.023723431433218</v>
      </c>
      <c r="E63" s="75">
        <f t="shared" si="2"/>
        <v>2076.6010275542144</v>
      </c>
      <c r="F63" s="76">
        <f t="shared" si="0"/>
        <v>43847</v>
      </c>
      <c r="G63" s="77" t="str">
        <f t="shared" si="5"/>
        <v>00:34</v>
      </c>
    </row>
    <row r="64" spans="1:7" ht="16" x14ac:dyDescent="0.2">
      <c r="A64" s="88" t="str">
        <f t="shared" si="1"/>
        <v/>
      </c>
      <c r="B64" s="78">
        <f t="shared" si="3"/>
        <v>40</v>
      </c>
      <c r="C64" s="79" t="s">
        <v>36</v>
      </c>
      <c r="D64" s="74">
        <f t="shared" si="4"/>
        <v>16.43742761225872</v>
      </c>
      <c r="E64" s="75">
        <f t="shared" si="2"/>
        <v>37821.331906049832</v>
      </c>
      <c r="F64" s="76">
        <f t="shared" si="0"/>
        <v>43847</v>
      </c>
      <c r="G64" s="77" t="str">
        <f t="shared" si="5"/>
        <v>10:30</v>
      </c>
    </row>
    <row r="65" spans="1:7" ht="16" x14ac:dyDescent="0.2">
      <c r="A65" s="88" t="str">
        <f t="shared" si="1"/>
        <v/>
      </c>
      <c r="B65" s="78">
        <f t="shared" si="3"/>
        <v>41</v>
      </c>
      <c r="C65" s="79" t="s">
        <v>36</v>
      </c>
      <c r="D65" s="74">
        <f t="shared" si="4"/>
        <v>16.851131793084221</v>
      </c>
      <c r="E65" s="75">
        <f t="shared" si="2"/>
        <v>73566.062784545691</v>
      </c>
      <c r="F65" s="76">
        <f t="shared" si="0"/>
        <v>43847</v>
      </c>
      <c r="G65" s="77" t="str">
        <f t="shared" si="5"/>
        <v>20:26</v>
      </c>
    </row>
    <row r="66" spans="1:7" ht="16" x14ac:dyDescent="0.2">
      <c r="A66" s="88" t="str">
        <f t="shared" si="1"/>
        <v/>
      </c>
      <c r="B66" s="78">
        <f t="shared" si="3"/>
        <v>42</v>
      </c>
      <c r="C66" s="79" t="s">
        <v>36</v>
      </c>
      <c r="D66" s="74">
        <f t="shared" si="4"/>
        <v>17.264835973909722</v>
      </c>
      <c r="E66" s="75">
        <f t="shared" si="2"/>
        <v>22910.793663041306</v>
      </c>
      <c r="F66" s="76">
        <f t="shared" si="0"/>
        <v>43848</v>
      </c>
      <c r="G66" s="77" t="str">
        <f t="shared" si="5"/>
        <v>06:21</v>
      </c>
    </row>
    <row r="67" spans="1:7" ht="16" x14ac:dyDescent="0.2">
      <c r="A67" s="88" t="str">
        <f t="shared" si="1"/>
        <v/>
      </c>
      <c r="B67" s="78">
        <f t="shared" si="3"/>
        <v>43</v>
      </c>
      <c r="C67" s="79" t="s">
        <v>36</v>
      </c>
      <c r="D67" s="74">
        <f t="shared" si="4"/>
        <v>17.678540154735224</v>
      </c>
      <c r="E67" s="75">
        <f t="shared" si="2"/>
        <v>58655.524541537154</v>
      </c>
      <c r="F67" s="76">
        <f t="shared" si="0"/>
        <v>43848</v>
      </c>
      <c r="G67" s="77" t="str">
        <f t="shared" si="5"/>
        <v>16:17</v>
      </c>
    </row>
    <row r="68" spans="1:7" ht="16" x14ac:dyDescent="0.2">
      <c r="A68" s="88" t="str">
        <f t="shared" si="1"/>
        <v/>
      </c>
      <c r="B68" s="78">
        <f t="shared" si="3"/>
        <v>44</v>
      </c>
      <c r="C68" s="79" t="s">
        <v>36</v>
      </c>
      <c r="D68" s="74">
        <f t="shared" si="4"/>
        <v>18.092244335560725</v>
      </c>
      <c r="E68" s="75">
        <f t="shared" si="2"/>
        <v>8000.2554200327759</v>
      </c>
      <c r="F68" s="76">
        <f t="shared" si="0"/>
        <v>43849</v>
      </c>
      <c r="G68" s="77" t="str">
        <f t="shared" si="5"/>
        <v>02:13</v>
      </c>
    </row>
    <row r="69" spans="1:7" ht="16" x14ac:dyDescent="0.2">
      <c r="A69" s="88" t="str">
        <f t="shared" si="1"/>
        <v/>
      </c>
      <c r="B69" s="78">
        <f t="shared" si="3"/>
        <v>45</v>
      </c>
      <c r="C69" s="79" t="s">
        <v>36</v>
      </c>
      <c r="D69" s="74">
        <f t="shared" si="4"/>
        <v>18.505948516386226</v>
      </c>
      <c r="E69" s="75">
        <f t="shared" si="2"/>
        <v>43744.986298528631</v>
      </c>
      <c r="F69" s="76">
        <f t="shared" si="0"/>
        <v>43849</v>
      </c>
      <c r="G69" s="77" t="str">
        <f t="shared" si="5"/>
        <v>12:09</v>
      </c>
    </row>
    <row r="70" spans="1:7" ht="16" x14ac:dyDescent="0.2">
      <c r="A70" s="88" t="str">
        <f t="shared" si="1"/>
        <v/>
      </c>
      <c r="B70" s="78">
        <f t="shared" si="3"/>
        <v>46</v>
      </c>
      <c r="C70" s="79" t="s">
        <v>36</v>
      </c>
      <c r="D70" s="74">
        <f t="shared" si="4"/>
        <v>18.919652697211728</v>
      </c>
      <c r="E70" s="75">
        <f t="shared" si="2"/>
        <v>79489.717177024009</v>
      </c>
      <c r="F70" s="76">
        <f t="shared" si="0"/>
        <v>43849</v>
      </c>
      <c r="G70" s="77" t="str">
        <f t="shared" si="5"/>
        <v>22:04</v>
      </c>
    </row>
    <row r="71" spans="1:7" ht="16" x14ac:dyDescent="0.2">
      <c r="A71" s="88" t="str">
        <f t="shared" si="1"/>
        <v/>
      </c>
      <c r="B71" s="78">
        <f t="shared" si="3"/>
        <v>47</v>
      </c>
      <c r="C71" s="79" t="s">
        <v>36</v>
      </c>
      <c r="D71" s="74">
        <f t="shared" si="4"/>
        <v>19.333356878037229</v>
      </c>
      <c r="E71" s="75">
        <f t="shared" si="2"/>
        <v>28834.448055520101</v>
      </c>
      <c r="F71" s="76">
        <f t="shared" si="0"/>
        <v>43850</v>
      </c>
      <c r="G71" s="77" t="str">
        <f t="shared" si="5"/>
        <v>08:00</v>
      </c>
    </row>
    <row r="72" spans="1:7" ht="16" x14ac:dyDescent="0.2">
      <c r="A72" s="88" t="str">
        <f t="shared" si="1"/>
        <v/>
      </c>
      <c r="B72" s="78">
        <f t="shared" si="3"/>
        <v>48</v>
      </c>
      <c r="C72" s="79" t="s">
        <v>36</v>
      </c>
      <c r="D72" s="74">
        <f t="shared" si="4"/>
        <v>19.74706105886273</v>
      </c>
      <c r="E72" s="75">
        <f t="shared" si="2"/>
        <v>64579.178934015719</v>
      </c>
      <c r="F72" s="76">
        <f t="shared" si="0"/>
        <v>43850</v>
      </c>
      <c r="G72" s="77" t="str">
        <f t="shared" si="5"/>
        <v>17:56</v>
      </c>
    </row>
    <row r="73" spans="1:7" ht="16" x14ac:dyDescent="0.2">
      <c r="A73" s="88" t="str">
        <f t="shared" si="1"/>
        <v/>
      </c>
      <c r="B73" s="78">
        <f t="shared" si="3"/>
        <v>49</v>
      </c>
      <c r="C73" s="79" t="s">
        <v>36</v>
      </c>
      <c r="D73" s="74">
        <f t="shared" si="4"/>
        <v>20.160765239688232</v>
      </c>
      <c r="E73" s="75">
        <f t="shared" si="2"/>
        <v>13923.909812511338</v>
      </c>
      <c r="F73" s="76">
        <f t="shared" si="0"/>
        <v>43851</v>
      </c>
      <c r="G73" s="77" t="str">
        <f t="shared" si="5"/>
        <v>03:52</v>
      </c>
    </row>
    <row r="74" spans="1:7" ht="16" x14ac:dyDescent="0.2">
      <c r="A74" s="88" t="str">
        <f t="shared" si="1"/>
        <v/>
      </c>
      <c r="B74" s="78">
        <f t="shared" si="3"/>
        <v>50</v>
      </c>
      <c r="C74" s="79" t="s">
        <v>36</v>
      </c>
      <c r="D74" s="74">
        <f t="shared" si="4"/>
        <v>20.574469420513733</v>
      </c>
      <c r="E74" s="75">
        <f t="shared" si="2"/>
        <v>49668.640691007422</v>
      </c>
      <c r="F74" s="76">
        <f t="shared" si="0"/>
        <v>43851</v>
      </c>
      <c r="G74" s="77" t="str">
        <f t="shared" si="5"/>
        <v>13:47</v>
      </c>
    </row>
    <row r="75" spans="1:7" ht="16" x14ac:dyDescent="0.2">
      <c r="A75" s="88" t="str">
        <f t="shared" si="1"/>
        <v/>
      </c>
      <c r="B75" s="78">
        <f t="shared" si="3"/>
        <v>51</v>
      </c>
      <c r="C75" s="79" t="s">
        <v>36</v>
      </c>
      <c r="D75" s="74">
        <f t="shared" si="4"/>
        <v>20.988173601339234</v>
      </c>
      <c r="E75" s="75">
        <f t="shared" si="2"/>
        <v>85413.371569502808</v>
      </c>
      <c r="F75" s="76">
        <f t="shared" si="0"/>
        <v>43851</v>
      </c>
      <c r="G75" s="77" t="str">
        <f t="shared" si="5"/>
        <v>23:43</v>
      </c>
    </row>
    <row r="76" spans="1:7" ht="16" x14ac:dyDescent="0.2">
      <c r="A76" s="88" t="str">
        <f t="shared" si="1"/>
        <v/>
      </c>
      <c r="B76" s="78">
        <f t="shared" si="3"/>
        <v>52</v>
      </c>
      <c r="C76" s="79" t="s">
        <v>36</v>
      </c>
      <c r="D76" s="74">
        <f t="shared" si="4"/>
        <v>21.401877782164735</v>
      </c>
      <c r="E76" s="75">
        <f t="shared" si="2"/>
        <v>34758.102447998659</v>
      </c>
      <c r="F76" s="76">
        <f t="shared" si="0"/>
        <v>43852</v>
      </c>
      <c r="G76" s="77" t="str">
        <f t="shared" si="5"/>
        <v>09:39</v>
      </c>
    </row>
    <row r="77" spans="1:7" ht="16" x14ac:dyDescent="0.2">
      <c r="A77" s="88" t="str">
        <f t="shared" si="1"/>
        <v/>
      </c>
      <c r="B77" s="78">
        <f t="shared" si="3"/>
        <v>53</v>
      </c>
      <c r="C77" s="79" t="s">
        <v>36</v>
      </c>
      <c r="D77" s="74">
        <f t="shared" si="4"/>
        <v>21.815581962990237</v>
      </c>
      <c r="E77" s="75">
        <f t="shared" si="2"/>
        <v>70502.83332649451</v>
      </c>
      <c r="F77" s="76">
        <f t="shared" si="0"/>
        <v>43852</v>
      </c>
      <c r="G77" s="77" t="str">
        <f t="shared" si="5"/>
        <v>19:35</v>
      </c>
    </row>
    <row r="78" spans="1:7" ht="16" x14ac:dyDescent="0.2">
      <c r="A78" s="88" t="str">
        <f t="shared" si="1"/>
        <v/>
      </c>
      <c r="B78" s="78">
        <f t="shared" si="3"/>
        <v>54</v>
      </c>
      <c r="C78" s="79" t="s">
        <v>36</v>
      </c>
      <c r="D78" s="74">
        <f t="shared" si="4"/>
        <v>22.229286143815738</v>
      </c>
      <c r="E78" s="75">
        <f t="shared" si="2"/>
        <v>19847.564204990133</v>
      </c>
      <c r="F78" s="76">
        <f t="shared" si="0"/>
        <v>43853</v>
      </c>
      <c r="G78" s="77" t="str">
        <f t="shared" si="5"/>
        <v>05:30</v>
      </c>
    </row>
    <row r="79" spans="1:7" ht="16" x14ac:dyDescent="0.2">
      <c r="A79" s="88" t="str">
        <f t="shared" si="1"/>
        <v/>
      </c>
      <c r="B79" s="78">
        <f t="shared" si="3"/>
        <v>55</v>
      </c>
      <c r="C79" s="79" t="s">
        <v>36</v>
      </c>
      <c r="D79" s="74">
        <f t="shared" si="4"/>
        <v>22.642990324641239</v>
      </c>
      <c r="E79" s="75">
        <f t="shared" si="2"/>
        <v>55592.295083485755</v>
      </c>
      <c r="F79" s="76">
        <f t="shared" si="0"/>
        <v>43853</v>
      </c>
      <c r="G79" s="77" t="str">
        <f t="shared" si="5"/>
        <v>15:26</v>
      </c>
    </row>
    <row r="80" spans="1:7" ht="16" x14ac:dyDescent="0.2">
      <c r="A80" s="88" t="str">
        <f t="shared" si="1"/>
        <v/>
      </c>
      <c r="B80" s="78">
        <f t="shared" si="3"/>
        <v>56</v>
      </c>
      <c r="C80" s="79" t="s">
        <v>36</v>
      </c>
      <c r="D80" s="74">
        <f t="shared" si="4"/>
        <v>23.056694505466741</v>
      </c>
      <c r="E80" s="75">
        <f t="shared" si="2"/>
        <v>4937.0259619816043</v>
      </c>
      <c r="F80" s="76">
        <f t="shared" si="0"/>
        <v>43854</v>
      </c>
      <c r="G80" s="77" t="str">
        <f t="shared" si="5"/>
        <v>01:22</v>
      </c>
    </row>
    <row r="81" spans="1:7" ht="16" x14ac:dyDescent="0.2">
      <c r="A81" s="88" t="str">
        <f t="shared" si="1"/>
        <v/>
      </c>
      <c r="B81" s="78">
        <f t="shared" si="3"/>
        <v>57</v>
      </c>
      <c r="C81" s="79" t="s">
        <v>36</v>
      </c>
      <c r="D81" s="74">
        <f t="shared" si="4"/>
        <v>23.470398686292242</v>
      </c>
      <c r="E81" s="75">
        <f t="shared" si="2"/>
        <v>40681.756840477457</v>
      </c>
      <c r="F81" s="76">
        <f t="shared" si="0"/>
        <v>43854</v>
      </c>
      <c r="G81" s="77" t="str">
        <f t="shared" si="5"/>
        <v>11:18</v>
      </c>
    </row>
    <row r="82" spans="1:7" ht="16" x14ac:dyDescent="0.2">
      <c r="A82" s="88" t="str">
        <f t="shared" si="1"/>
        <v/>
      </c>
      <c r="B82" s="78">
        <f t="shared" si="3"/>
        <v>58</v>
      </c>
      <c r="C82" s="79" t="s">
        <v>36</v>
      </c>
      <c r="D82" s="74">
        <f t="shared" si="4"/>
        <v>23.884102867117743</v>
      </c>
      <c r="E82" s="75">
        <f t="shared" si="2"/>
        <v>76426.487718972843</v>
      </c>
      <c r="F82" s="76">
        <f t="shared" si="0"/>
        <v>43854</v>
      </c>
      <c r="G82" s="77" t="str">
        <f t="shared" si="5"/>
        <v>21:13</v>
      </c>
    </row>
    <row r="83" spans="1:7" ht="16" x14ac:dyDescent="0.2">
      <c r="A83" s="88" t="str">
        <f t="shared" si="1"/>
        <v/>
      </c>
      <c r="B83" s="78">
        <f t="shared" si="3"/>
        <v>59</v>
      </c>
      <c r="C83" s="79" t="s">
        <v>36</v>
      </c>
      <c r="D83" s="74">
        <f t="shared" si="4"/>
        <v>24.297807047943245</v>
      </c>
      <c r="E83" s="75">
        <f t="shared" si="2"/>
        <v>25771.218597468694</v>
      </c>
      <c r="F83" s="76">
        <f t="shared" si="0"/>
        <v>43855</v>
      </c>
      <c r="G83" s="77" t="str">
        <f t="shared" si="5"/>
        <v>07:09</v>
      </c>
    </row>
    <row r="84" spans="1:7" ht="16" x14ac:dyDescent="0.2">
      <c r="A84" s="88" t="str">
        <f t="shared" si="1"/>
        <v/>
      </c>
      <c r="B84" s="78">
        <f t="shared" si="3"/>
        <v>60</v>
      </c>
      <c r="C84" s="79" t="s">
        <v>36</v>
      </c>
      <c r="D84" s="74">
        <f t="shared" si="4"/>
        <v>24.711511228768746</v>
      </c>
      <c r="E84" s="75">
        <f t="shared" si="2"/>
        <v>61515.949475964546</v>
      </c>
      <c r="F84" s="76">
        <f t="shared" si="0"/>
        <v>43855</v>
      </c>
      <c r="G84" s="77" t="str">
        <f t="shared" si="5"/>
        <v>17:05</v>
      </c>
    </row>
    <row r="85" spans="1:7" ht="16" x14ac:dyDescent="0.2">
      <c r="A85" s="88" t="str">
        <f t="shared" si="1"/>
        <v/>
      </c>
      <c r="B85" s="78">
        <f t="shared" si="3"/>
        <v>61</v>
      </c>
      <c r="C85" s="79" t="s">
        <v>36</v>
      </c>
      <c r="D85" s="74">
        <f t="shared" si="4"/>
        <v>25.125215409594247</v>
      </c>
      <c r="E85" s="75">
        <f t="shared" si="2"/>
        <v>10860.680354460399</v>
      </c>
      <c r="F85" s="76">
        <f t="shared" si="0"/>
        <v>43856</v>
      </c>
      <c r="G85" s="77" t="str">
        <f t="shared" si="5"/>
        <v>03:01</v>
      </c>
    </row>
    <row r="86" spans="1:7" ht="16" x14ac:dyDescent="0.2">
      <c r="A86" s="88" t="str">
        <f t="shared" si="1"/>
        <v/>
      </c>
      <c r="B86" s="78">
        <f t="shared" si="3"/>
        <v>62</v>
      </c>
      <c r="C86" s="79" t="s">
        <v>36</v>
      </c>
      <c r="D86" s="74">
        <f t="shared" si="4"/>
        <v>25.538919590419749</v>
      </c>
      <c r="E86" s="75">
        <f t="shared" si="2"/>
        <v>46605.411232955783</v>
      </c>
      <c r="F86" s="76">
        <f t="shared" si="0"/>
        <v>43856</v>
      </c>
      <c r="G86" s="77" t="str">
        <f t="shared" si="5"/>
        <v>12:56</v>
      </c>
    </row>
    <row r="87" spans="1:7" ht="16" x14ac:dyDescent="0.2">
      <c r="A87" s="88" t="str">
        <f t="shared" ref="A87:A150" si="6">IF(INT(D87)=$D$10-1,IF(A86="",1,A86+1),"")</f>
        <v/>
      </c>
      <c r="B87" s="78">
        <f t="shared" si="3"/>
        <v>63</v>
      </c>
      <c r="C87" s="79" t="s">
        <v>36</v>
      </c>
      <c r="D87" s="74">
        <f t="shared" si="4"/>
        <v>25.95262377124525</v>
      </c>
      <c r="E87" s="75">
        <f t="shared" si="2"/>
        <v>82350.142111451642</v>
      </c>
      <c r="F87" s="76">
        <f t="shared" si="0"/>
        <v>43856</v>
      </c>
      <c r="G87" s="77" t="str">
        <f t="shared" si="5"/>
        <v>22:52</v>
      </c>
    </row>
    <row r="88" spans="1:7" ht="16" x14ac:dyDescent="0.2">
      <c r="A88" s="88" t="str">
        <f t="shared" si="6"/>
        <v/>
      </c>
      <c r="B88" s="78">
        <f t="shared" si="3"/>
        <v>64</v>
      </c>
      <c r="C88" s="79" t="s">
        <v>36</v>
      </c>
      <c r="D88" s="74">
        <f t="shared" si="4"/>
        <v>26.366327952070751</v>
      </c>
      <c r="E88" s="75">
        <f t="shared" si="2"/>
        <v>31694.872989947489</v>
      </c>
      <c r="F88" s="76">
        <f t="shared" si="0"/>
        <v>43857</v>
      </c>
      <c r="G88" s="77" t="str">
        <f t="shared" si="5"/>
        <v>08:48</v>
      </c>
    </row>
    <row r="89" spans="1:7" ht="16" x14ac:dyDescent="0.2">
      <c r="A89" s="88" t="str">
        <f t="shared" si="6"/>
        <v/>
      </c>
      <c r="B89" s="78">
        <f t="shared" si="3"/>
        <v>65</v>
      </c>
      <c r="C89" s="79" t="s">
        <v>36</v>
      </c>
      <c r="D89" s="74">
        <f t="shared" si="4"/>
        <v>26.780032132896253</v>
      </c>
      <c r="E89" s="75">
        <f t="shared" si="2"/>
        <v>67439.603868442879</v>
      </c>
      <c r="F89" s="76">
        <f t="shared" ref="F89:F152" si="7">DATE($D$6,1,1+INT(D89))</f>
        <v>43857</v>
      </c>
      <c r="G89" s="77" t="str">
        <f t="shared" si="5"/>
        <v>18:43</v>
      </c>
    </row>
    <row r="90" spans="1:7" ht="16" x14ac:dyDescent="0.2">
      <c r="A90" s="88" t="str">
        <f t="shared" si="6"/>
        <v/>
      </c>
      <c r="B90" s="78">
        <f t="shared" si="3"/>
        <v>66</v>
      </c>
      <c r="C90" s="79" t="s">
        <v>36</v>
      </c>
      <c r="D90" s="74">
        <f t="shared" si="4"/>
        <v>27.193736313721754</v>
      </c>
      <c r="E90" s="75">
        <f t="shared" ref="E90:E153" si="8">MOD(D90*3600*24,3600*24)+(B90/870)*600</f>
        <v>16784.334746939196</v>
      </c>
      <c r="F90" s="76">
        <f t="shared" si="7"/>
        <v>43858</v>
      </c>
      <c r="G90" s="77" t="str">
        <f t="shared" si="5"/>
        <v>04:39</v>
      </c>
    </row>
    <row r="91" spans="1:7" ht="16" x14ac:dyDescent="0.2">
      <c r="A91" s="88" t="str">
        <f t="shared" si="6"/>
        <v/>
      </c>
      <c r="B91" s="78">
        <f t="shared" ref="B91:B154" si="9">B90+1</f>
        <v>67</v>
      </c>
      <c r="C91" s="79" t="s">
        <v>36</v>
      </c>
      <c r="D91" s="74">
        <f t="shared" ref="D91:D108" si="10">D90+(360/870.187)</f>
        <v>27.607440494547255</v>
      </c>
      <c r="E91" s="75">
        <f t="shared" si="8"/>
        <v>52529.065625434581</v>
      </c>
      <c r="F91" s="76">
        <f t="shared" si="7"/>
        <v>43858</v>
      </c>
      <c r="G91" s="77" t="str">
        <f t="shared" ref="G91:G154" si="11">CONCATENATE(TEXT(INT(E91/3600),"00"),":",TEXT(INT((E91-3600*INT(E91/3600))/60),"00"))</f>
        <v>14:35</v>
      </c>
    </row>
    <row r="92" spans="1:7" ht="16" x14ac:dyDescent="0.2">
      <c r="A92" s="88" t="str">
        <f t="shared" si="6"/>
        <v/>
      </c>
      <c r="B92" s="78">
        <f t="shared" si="9"/>
        <v>68</v>
      </c>
      <c r="C92" s="79" t="s">
        <v>36</v>
      </c>
      <c r="D92" s="74">
        <f t="shared" si="10"/>
        <v>28.021144675372756</v>
      </c>
      <c r="E92" s="75">
        <f t="shared" si="8"/>
        <v>1873.7965039299672</v>
      </c>
      <c r="F92" s="76">
        <f t="shared" si="7"/>
        <v>43859</v>
      </c>
      <c r="G92" s="77" t="str">
        <f t="shared" si="11"/>
        <v>00:31</v>
      </c>
    </row>
    <row r="93" spans="1:7" ht="16" x14ac:dyDescent="0.2">
      <c r="A93" s="88" t="str">
        <f t="shared" si="6"/>
        <v/>
      </c>
      <c r="B93" s="78">
        <f t="shared" si="9"/>
        <v>69</v>
      </c>
      <c r="C93" s="79" t="s">
        <v>36</v>
      </c>
      <c r="D93" s="74">
        <f t="shared" si="10"/>
        <v>28.434848856198258</v>
      </c>
      <c r="E93" s="75">
        <f t="shared" si="8"/>
        <v>37618.527382426284</v>
      </c>
      <c r="F93" s="76">
        <f t="shared" si="7"/>
        <v>43859</v>
      </c>
      <c r="G93" s="77" t="str">
        <f t="shared" si="11"/>
        <v>10:26</v>
      </c>
    </row>
    <row r="94" spans="1:7" ht="16" x14ac:dyDescent="0.2">
      <c r="A94" s="88" t="str">
        <f t="shared" si="6"/>
        <v/>
      </c>
      <c r="B94" s="78">
        <f t="shared" si="9"/>
        <v>70</v>
      </c>
      <c r="C94" s="79" t="s">
        <v>36</v>
      </c>
      <c r="D94" s="74">
        <f t="shared" si="10"/>
        <v>28.848553037023759</v>
      </c>
      <c r="E94" s="75">
        <f t="shared" si="8"/>
        <v>73363.258260921677</v>
      </c>
      <c r="F94" s="76">
        <f t="shared" si="7"/>
        <v>43859</v>
      </c>
      <c r="G94" s="77" t="str">
        <f t="shared" si="11"/>
        <v>20:22</v>
      </c>
    </row>
    <row r="95" spans="1:7" ht="16" x14ac:dyDescent="0.2">
      <c r="A95" s="88" t="str">
        <f t="shared" si="6"/>
        <v/>
      </c>
      <c r="B95" s="78">
        <f t="shared" si="9"/>
        <v>71</v>
      </c>
      <c r="C95" s="79" t="s">
        <v>36</v>
      </c>
      <c r="D95" s="74">
        <f t="shared" si="10"/>
        <v>29.26225721784926</v>
      </c>
      <c r="E95" s="75">
        <f t="shared" si="8"/>
        <v>22707.989139417525</v>
      </c>
      <c r="F95" s="76">
        <f t="shared" si="7"/>
        <v>43860</v>
      </c>
      <c r="G95" s="77" t="str">
        <f t="shared" si="11"/>
        <v>06:18</v>
      </c>
    </row>
    <row r="96" spans="1:7" ht="16" x14ac:dyDescent="0.2">
      <c r="A96" s="88" t="str">
        <f t="shared" si="6"/>
        <v/>
      </c>
      <c r="B96" s="78">
        <f t="shared" si="9"/>
        <v>72</v>
      </c>
      <c r="C96" s="79" t="s">
        <v>36</v>
      </c>
      <c r="D96" s="74">
        <f t="shared" si="10"/>
        <v>29.675961398674762</v>
      </c>
      <c r="E96" s="75">
        <f t="shared" si="8"/>
        <v>58452.720017913372</v>
      </c>
      <c r="F96" s="76">
        <f t="shared" si="7"/>
        <v>43860</v>
      </c>
      <c r="G96" s="77" t="str">
        <f t="shared" si="11"/>
        <v>16:14</v>
      </c>
    </row>
    <row r="97" spans="1:7" ht="16" x14ac:dyDescent="0.2">
      <c r="A97" s="88" t="str">
        <f t="shared" si="6"/>
        <v/>
      </c>
      <c r="B97" s="78">
        <f t="shared" si="9"/>
        <v>73</v>
      </c>
      <c r="C97" s="79" t="s">
        <v>36</v>
      </c>
      <c r="D97" s="74">
        <f t="shared" si="10"/>
        <v>30.089665579500263</v>
      </c>
      <c r="E97" s="75">
        <f t="shared" si="8"/>
        <v>7797.4508964087618</v>
      </c>
      <c r="F97" s="76">
        <f t="shared" si="7"/>
        <v>43861</v>
      </c>
      <c r="G97" s="77" t="str">
        <f t="shared" si="11"/>
        <v>02:09</v>
      </c>
    </row>
    <row r="98" spans="1:7" ht="16" x14ac:dyDescent="0.2">
      <c r="A98" s="88" t="str">
        <f t="shared" si="6"/>
        <v/>
      </c>
      <c r="B98" s="78">
        <f t="shared" si="9"/>
        <v>74</v>
      </c>
      <c r="C98" s="79" t="s">
        <v>36</v>
      </c>
      <c r="D98" s="74">
        <f t="shared" si="10"/>
        <v>30.503369760325764</v>
      </c>
      <c r="E98" s="75">
        <f t="shared" si="8"/>
        <v>43542.181774904617</v>
      </c>
      <c r="F98" s="76">
        <f t="shared" si="7"/>
        <v>43861</v>
      </c>
      <c r="G98" s="77" t="str">
        <f t="shared" si="11"/>
        <v>12:05</v>
      </c>
    </row>
    <row r="99" spans="1:7" ht="16" x14ac:dyDescent="0.2">
      <c r="A99" s="88" t="str">
        <f t="shared" si="6"/>
        <v/>
      </c>
      <c r="B99" s="78">
        <f t="shared" si="9"/>
        <v>75</v>
      </c>
      <c r="C99" s="79" t="s">
        <v>36</v>
      </c>
      <c r="D99" s="74">
        <f t="shared" si="10"/>
        <v>30.917073941151266</v>
      </c>
      <c r="E99" s="75">
        <f t="shared" si="8"/>
        <v>79286.912653400461</v>
      </c>
      <c r="F99" s="76">
        <f t="shared" si="7"/>
        <v>43861</v>
      </c>
      <c r="G99" s="77" t="str">
        <f t="shared" si="11"/>
        <v>22:01</v>
      </c>
    </row>
    <row r="100" spans="1:7" ht="16" x14ac:dyDescent="0.2">
      <c r="A100" s="88" t="str">
        <f t="shared" si="6"/>
        <v/>
      </c>
      <c r="B100" s="78">
        <f t="shared" si="9"/>
        <v>76</v>
      </c>
      <c r="C100" s="79" t="s">
        <v>36</v>
      </c>
      <c r="D100" s="74">
        <f t="shared" si="10"/>
        <v>31.330778121976767</v>
      </c>
      <c r="E100" s="75">
        <f t="shared" si="8"/>
        <v>28631.643531896319</v>
      </c>
      <c r="F100" s="76">
        <f t="shared" si="7"/>
        <v>43862</v>
      </c>
      <c r="G100" s="77" t="str">
        <f t="shared" si="11"/>
        <v>07:57</v>
      </c>
    </row>
    <row r="101" spans="1:7" ht="16" x14ac:dyDescent="0.2">
      <c r="A101" s="88" t="str">
        <f t="shared" si="6"/>
        <v/>
      </c>
      <c r="B101" s="78">
        <f t="shared" si="9"/>
        <v>77</v>
      </c>
      <c r="C101" s="79" t="s">
        <v>36</v>
      </c>
      <c r="D101" s="74">
        <f t="shared" si="10"/>
        <v>31.744482302802268</v>
      </c>
      <c r="E101" s="75">
        <f t="shared" si="8"/>
        <v>64376.374410391705</v>
      </c>
      <c r="F101" s="76">
        <f t="shared" si="7"/>
        <v>43862</v>
      </c>
      <c r="G101" s="77" t="str">
        <f t="shared" si="11"/>
        <v>17:52</v>
      </c>
    </row>
    <row r="102" spans="1:7" ht="16" x14ac:dyDescent="0.2">
      <c r="A102" s="88" t="str">
        <f t="shared" si="6"/>
        <v/>
      </c>
      <c r="B102" s="78">
        <f t="shared" si="9"/>
        <v>78</v>
      </c>
      <c r="C102" s="79" t="s">
        <v>36</v>
      </c>
      <c r="D102" s="74">
        <f t="shared" si="10"/>
        <v>32.158186483627766</v>
      </c>
      <c r="E102" s="75">
        <f t="shared" si="8"/>
        <v>13721.105288887091</v>
      </c>
      <c r="F102" s="76">
        <f t="shared" si="7"/>
        <v>43863</v>
      </c>
      <c r="G102" s="77" t="str">
        <f t="shared" si="11"/>
        <v>03:48</v>
      </c>
    </row>
    <row r="103" spans="1:7" ht="16" x14ac:dyDescent="0.2">
      <c r="A103" s="88" t="str">
        <f t="shared" si="6"/>
        <v/>
      </c>
      <c r="B103" s="78">
        <f t="shared" si="9"/>
        <v>79</v>
      </c>
      <c r="C103" s="79" t="s">
        <v>36</v>
      </c>
      <c r="D103" s="74">
        <f t="shared" si="10"/>
        <v>32.571890664453264</v>
      </c>
      <c r="E103" s="75">
        <f t="shared" si="8"/>
        <v>49465.836167382942</v>
      </c>
      <c r="F103" s="76">
        <f t="shared" si="7"/>
        <v>43863</v>
      </c>
      <c r="G103" s="77" t="str">
        <f t="shared" si="11"/>
        <v>13:44</v>
      </c>
    </row>
    <row r="104" spans="1:7" ht="16" x14ac:dyDescent="0.2">
      <c r="A104" s="88" t="str">
        <f t="shared" si="6"/>
        <v/>
      </c>
      <c r="B104" s="78">
        <f t="shared" si="9"/>
        <v>80</v>
      </c>
      <c r="C104" s="79" t="s">
        <v>36</v>
      </c>
      <c r="D104" s="74">
        <f t="shared" si="10"/>
        <v>32.985594845278762</v>
      </c>
      <c r="E104" s="75">
        <f t="shared" si="8"/>
        <v>85210.567045877862</v>
      </c>
      <c r="F104" s="76">
        <f t="shared" si="7"/>
        <v>43863</v>
      </c>
      <c r="G104" s="77" t="str">
        <f t="shared" si="11"/>
        <v>23:40</v>
      </c>
    </row>
    <row r="105" spans="1:7" ht="16" x14ac:dyDescent="0.2">
      <c r="A105" s="88" t="str">
        <f t="shared" si="6"/>
        <v/>
      </c>
      <c r="B105" s="78">
        <f t="shared" si="9"/>
        <v>81</v>
      </c>
      <c r="C105" s="79" t="s">
        <v>36</v>
      </c>
      <c r="D105" s="74">
        <f t="shared" si="10"/>
        <v>33.399299026104259</v>
      </c>
      <c r="E105" s="75">
        <f t="shared" si="8"/>
        <v>34555.297924373714</v>
      </c>
      <c r="F105" s="76">
        <f t="shared" si="7"/>
        <v>43864</v>
      </c>
      <c r="G105" s="77" t="str">
        <f t="shared" si="11"/>
        <v>09:35</v>
      </c>
    </row>
    <row r="106" spans="1:7" ht="16" x14ac:dyDescent="0.2">
      <c r="A106" s="88" t="str">
        <f t="shared" si="6"/>
        <v/>
      </c>
      <c r="B106" s="78">
        <f t="shared" si="9"/>
        <v>82</v>
      </c>
      <c r="C106" s="79" t="s">
        <v>36</v>
      </c>
      <c r="D106" s="74">
        <f t="shared" si="10"/>
        <v>33.813003206929757</v>
      </c>
      <c r="E106" s="75">
        <f t="shared" si="8"/>
        <v>70300.028802869099</v>
      </c>
      <c r="F106" s="76">
        <f t="shared" si="7"/>
        <v>43864</v>
      </c>
      <c r="G106" s="77" t="str">
        <f t="shared" si="11"/>
        <v>19:31</v>
      </c>
    </row>
    <row r="107" spans="1:7" ht="16" x14ac:dyDescent="0.2">
      <c r="A107" s="88" t="str">
        <f t="shared" si="6"/>
        <v/>
      </c>
      <c r="B107" s="78">
        <f t="shared" si="9"/>
        <v>83</v>
      </c>
      <c r="C107" s="79" t="s">
        <v>36</v>
      </c>
      <c r="D107" s="74">
        <f t="shared" si="10"/>
        <v>34.226707387755255</v>
      </c>
      <c r="E107" s="75">
        <f t="shared" si="8"/>
        <v>19644.759681364489</v>
      </c>
      <c r="F107" s="76">
        <f t="shared" si="7"/>
        <v>43865</v>
      </c>
      <c r="G107" s="77" t="str">
        <f t="shared" si="11"/>
        <v>05:27</v>
      </c>
    </row>
    <row r="108" spans="1:7" ht="16" x14ac:dyDescent="0.2">
      <c r="A108" s="88" t="str">
        <f t="shared" si="6"/>
        <v/>
      </c>
      <c r="B108" s="78">
        <f t="shared" si="9"/>
        <v>84</v>
      </c>
      <c r="C108" s="79" t="s">
        <v>36</v>
      </c>
      <c r="D108" s="74">
        <f t="shared" si="10"/>
        <v>34.640411568580753</v>
      </c>
      <c r="E108" s="75">
        <f t="shared" si="8"/>
        <v>55389.490559859878</v>
      </c>
      <c r="F108" s="76">
        <f t="shared" si="7"/>
        <v>43865</v>
      </c>
      <c r="G108" s="77" t="str">
        <f t="shared" si="11"/>
        <v>15:23</v>
      </c>
    </row>
    <row r="109" spans="1:7" ht="16" x14ac:dyDescent="0.2">
      <c r="A109" s="88" t="str">
        <f t="shared" si="6"/>
        <v/>
      </c>
      <c r="B109" s="78">
        <f t="shared" si="9"/>
        <v>85</v>
      </c>
      <c r="C109" s="79" t="s">
        <v>36</v>
      </c>
      <c r="D109" s="74">
        <f t="shared" ref="D109:D154" si="12">D108+(360/870.187)</f>
        <v>35.05411574940625</v>
      </c>
      <c r="E109" s="75">
        <f t="shared" si="8"/>
        <v>4734.2214383552619</v>
      </c>
      <c r="F109" s="76">
        <f t="shared" si="7"/>
        <v>43866</v>
      </c>
      <c r="G109" s="77" t="str">
        <f t="shared" si="11"/>
        <v>01:18</v>
      </c>
    </row>
    <row r="110" spans="1:7" ht="16" x14ac:dyDescent="0.2">
      <c r="A110" s="88" t="str">
        <f t="shared" si="6"/>
        <v/>
      </c>
      <c r="B110" s="78">
        <f t="shared" si="9"/>
        <v>86</v>
      </c>
      <c r="C110" s="79" t="s">
        <v>36</v>
      </c>
      <c r="D110" s="74">
        <f t="shared" si="12"/>
        <v>35.467819930231748</v>
      </c>
      <c r="E110" s="75">
        <f t="shared" si="8"/>
        <v>40478.952316850649</v>
      </c>
      <c r="F110" s="76">
        <f t="shared" si="7"/>
        <v>43866</v>
      </c>
      <c r="G110" s="77" t="str">
        <f t="shared" si="11"/>
        <v>11:14</v>
      </c>
    </row>
    <row r="111" spans="1:7" ht="16" x14ac:dyDescent="0.2">
      <c r="A111" s="88" t="str">
        <f t="shared" si="6"/>
        <v/>
      </c>
      <c r="B111" s="78">
        <f t="shared" si="9"/>
        <v>87</v>
      </c>
      <c r="C111" s="79" t="s">
        <v>36</v>
      </c>
      <c r="D111" s="74">
        <f t="shared" si="12"/>
        <v>35.881524111057246</v>
      </c>
      <c r="E111" s="75">
        <f t="shared" si="8"/>
        <v>76223.683195346035</v>
      </c>
      <c r="F111" s="76">
        <f t="shared" si="7"/>
        <v>43866</v>
      </c>
      <c r="G111" s="77" t="str">
        <f t="shared" si="11"/>
        <v>21:10</v>
      </c>
    </row>
    <row r="112" spans="1:7" ht="16" x14ac:dyDescent="0.2">
      <c r="A112" s="88" t="str">
        <f t="shared" si="6"/>
        <v/>
      </c>
      <c r="B112" s="78">
        <f t="shared" si="9"/>
        <v>88</v>
      </c>
      <c r="C112" s="79" t="s">
        <v>36</v>
      </c>
      <c r="D112" s="74">
        <f t="shared" si="12"/>
        <v>36.295228291882744</v>
      </c>
      <c r="E112" s="75">
        <f t="shared" si="8"/>
        <v>25568.414073841421</v>
      </c>
      <c r="F112" s="76">
        <f t="shared" si="7"/>
        <v>43867</v>
      </c>
      <c r="G112" s="77" t="str">
        <f t="shared" si="11"/>
        <v>07:06</v>
      </c>
    </row>
    <row r="113" spans="1:7" ht="16" x14ac:dyDescent="0.2">
      <c r="A113" s="88" t="str">
        <f t="shared" si="6"/>
        <v/>
      </c>
      <c r="B113" s="78">
        <f t="shared" si="9"/>
        <v>89</v>
      </c>
      <c r="C113" s="79" t="s">
        <v>36</v>
      </c>
      <c r="D113" s="74">
        <f t="shared" si="12"/>
        <v>36.708932472708241</v>
      </c>
      <c r="E113" s="75">
        <f t="shared" si="8"/>
        <v>61313.144952336806</v>
      </c>
      <c r="F113" s="76">
        <f t="shared" si="7"/>
        <v>43867</v>
      </c>
      <c r="G113" s="77" t="str">
        <f t="shared" si="11"/>
        <v>17:01</v>
      </c>
    </row>
    <row r="114" spans="1:7" ht="16" x14ac:dyDescent="0.2">
      <c r="A114" s="88" t="str">
        <f t="shared" si="6"/>
        <v/>
      </c>
      <c r="B114" s="78">
        <f t="shared" si="9"/>
        <v>90</v>
      </c>
      <c r="C114" s="79" t="s">
        <v>36</v>
      </c>
      <c r="D114" s="74">
        <f t="shared" si="12"/>
        <v>37.122636653533739</v>
      </c>
      <c r="E114" s="75">
        <f t="shared" si="8"/>
        <v>10657.875830832194</v>
      </c>
      <c r="F114" s="76">
        <f t="shared" si="7"/>
        <v>43868</v>
      </c>
      <c r="G114" s="77" t="str">
        <f t="shared" si="11"/>
        <v>02:57</v>
      </c>
    </row>
    <row r="115" spans="1:7" ht="16" x14ac:dyDescent="0.2">
      <c r="A115" s="88" t="str">
        <f t="shared" si="6"/>
        <v/>
      </c>
      <c r="B115" s="78">
        <f t="shared" si="9"/>
        <v>91</v>
      </c>
      <c r="C115" s="79" t="s">
        <v>36</v>
      </c>
      <c r="D115" s="74">
        <f t="shared" si="12"/>
        <v>37.536340834359237</v>
      </c>
      <c r="E115" s="75">
        <f t="shared" si="8"/>
        <v>46402.606709328044</v>
      </c>
      <c r="F115" s="76">
        <f t="shared" si="7"/>
        <v>43868</v>
      </c>
      <c r="G115" s="77" t="str">
        <f t="shared" si="11"/>
        <v>12:53</v>
      </c>
    </row>
    <row r="116" spans="1:7" ht="16" x14ac:dyDescent="0.2">
      <c r="A116" s="88" t="str">
        <f t="shared" si="6"/>
        <v/>
      </c>
      <c r="B116" s="78">
        <f t="shared" si="9"/>
        <v>92</v>
      </c>
      <c r="C116" s="79" t="s">
        <v>36</v>
      </c>
      <c r="D116" s="74">
        <f t="shared" si="12"/>
        <v>37.950045015184735</v>
      </c>
      <c r="E116" s="75">
        <f t="shared" si="8"/>
        <v>82147.337587822971</v>
      </c>
      <c r="F116" s="76">
        <f t="shared" si="7"/>
        <v>43868</v>
      </c>
      <c r="G116" s="77" t="str">
        <f t="shared" si="11"/>
        <v>22:49</v>
      </c>
    </row>
    <row r="117" spans="1:7" ht="16" x14ac:dyDescent="0.2">
      <c r="A117" s="88" t="str">
        <f t="shared" si="6"/>
        <v/>
      </c>
      <c r="B117" s="78">
        <f t="shared" si="9"/>
        <v>93</v>
      </c>
      <c r="C117" s="79" t="s">
        <v>36</v>
      </c>
      <c r="D117" s="74">
        <f t="shared" si="12"/>
        <v>38.363749196010232</v>
      </c>
      <c r="E117" s="75">
        <f t="shared" si="8"/>
        <v>31492.068466318353</v>
      </c>
      <c r="F117" s="76">
        <f t="shared" si="7"/>
        <v>43869</v>
      </c>
      <c r="G117" s="77" t="str">
        <f t="shared" si="11"/>
        <v>08:44</v>
      </c>
    </row>
    <row r="118" spans="1:7" ht="16" x14ac:dyDescent="0.2">
      <c r="A118" s="88" t="str">
        <f t="shared" si="6"/>
        <v/>
      </c>
      <c r="B118" s="78">
        <f t="shared" si="9"/>
        <v>94</v>
      </c>
      <c r="C118" s="79" t="s">
        <v>36</v>
      </c>
      <c r="D118" s="74">
        <f t="shared" si="12"/>
        <v>38.77745337683573</v>
      </c>
      <c r="E118" s="75">
        <f t="shared" si="8"/>
        <v>67236.799344814208</v>
      </c>
      <c r="F118" s="76">
        <f t="shared" si="7"/>
        <v>43869</v>
      </c>
      <c r="G118" s="77" t="str">
        <f t="shared" si="11"/>
        <v>18:40</v>
      </c>
    </row>
    <row r="119" spans="1:7" ht="16" x14ac:dyDescent="0.2">
      <c r="A119" s="88" t="str">
        <f t="shared" si="6"/>
        <v/>
      </c>
      <c r="B119" s="78">
        <f t="shared" si="9"/>
        <v>95</v>
      </c>
      <c r="C119" s="79" t="s">
        <v>36</v>
      </c>
      <c r="D119" s="74">
        <f t="shared" si="12"/>
        <v>39.191157557661228</v>
      </c>
      <c r="E119" s="75">
        <f t="shared" si="8"/>
        <v>16581.530223309128</v>
      </c>
      <c r="F119" s="76">
        <f t="shared" si="7"/>
        <v>43870</v>
      </c>
      <c r="G119" s="77" t="str">
        <f t="shared" si="11"/>
        <v>04:36</v>
      </c>
    </row>
    <row r="120" spans="1:7" ht="16" x14ac:dyDescent="0.2">
      <c r="A120" s="88" t="str">
        <f t="shared" si="6"/>
        <v/>
      </c>
      <c r="B120" s="78">
        <f t="shared" si="9"/>
        <v>96</v>
      </c>
      <c r="C120" s="79" t="s">
        <v>36</v>
      </c>
      <c r="D120" s="74">
        <f t="shared" si="12"/>
        <v>39.604861738486726</v>
      </c>
      <c r="E120" s="75">
        <f t="shared" si="8"/>
        <v>52326.261101804514</v>
      </c>
      <c r="F120" s="76">
        <f t="shared" si="7"/>
        <v>43870</v>
      </c>
      <c r="G120" s="77" t="str">
        <f t="shared" si="11"/>
        <v>14:32</v>
      </c>
    </row>
    <row r="121" spans="1:7" ht="16" x14ac:dyDescent="0.2">
      <c r="A121" s="88" t="str">
        <f t="shared" si="6"/>
        <v/>
      </c>
      <c r="B121" s="78">
        <f t="shared" si="9"/>
        <v>97</v>
      </c>
      <c r="C121" s="79" t="s">
        <v>36</v>
      </c>
      <c r="D121" s="74">
        <f t="shared" si="12"/>
        <v>40.018565919312223</v>
      </c>
      <c r="E121" s="75">
        <f t="shared" si="8"/>
        <v>1670.9919803003652</v>
      </c>
      <c r="F121" s="76">
        <f t="shared" si="7"/>
        <v>43871</v>
      </c>
      <c r="G121" s="77" t="str">
        <f t="shared" si="11"/>
        <v>00:27</v>
      </c>
    </row>
    <row r="122" spans="1:7" ht="16" x14ac:dyDescent="0.2">
      <c r="A122" s="88" t="str">
        <f t="shared" si="6"/>
        <v/>
      </c>
      <c r="B122" s="78">
        <f t="shared" si="9"/>
        <v>98</v>
      </c>
      <c r="C122" s="79" t="s">
        <v>36</v>
      </c>
      <c r="D122" s="74">
        <f t="shared" si="12"/>
        <v>40.432270100137721</v>
      </c>
      <c r="E122" s="75">
        <f t="shared" si="8"/>
        <v>37415.722858796216</v>
      </c>
      <c r="F122" s="76">
        <f t="shared" si="7"/>
        <v>43871</v>
      </c>
      <c r="G122" s="77" t="str">
        <f t="shared" si="11"/>
        <v>10:23</v>
      </c>
    </row>
    <row r="123" spans="1:7" ht="16" x14ac:dyDescent="0.2">
      <c r="A123" s="88" t="str">
        <f t="shared" si="6"/>
        <v/>
      </c>
      <c r="B123" s="78">
        <f t="shared" si="9"/>
        <v>99</v>
      </c>
      <c r="C123" s="79" t="s">
        <v>36</v>
      </c>
      <c r="D123" s="74">
        <f t="shared" si="12"/>
        <v>40.845974280963219</v>
      </c>
      <c r="E123" s="75">
        <f t="shared" si="8"/>
        <v>73160.453737290678</v>
      </c>
      <c r="F123" s="76">
        <f t="shared" si="7"/>
        <v>43871</v>
      </c>
      <c r="G123" s="77" t="str">
        <f t="shared" si="11"/>
        <v>20:19</v>
      </c>
    </row>
    <row r="124" spans="1:7" ht="16" x14ac:dyDescent="0.2">
      <c r="A124" s="88" t="str">
        <f t="shared" si="6"/>
        <v/>
      </c>
      <c r="B124" s="78">
        <f t="shared" si="9"/>
        <v>100</v>
      </c>
      <c r="C124" s="79" t="s">
        <v>36</v>
      </c>
      <c r="D124" s="74">
        <f t="shared" si="12"/>
        <v>41.259678461788717</v>
      </c>
      <c r="E124" s="75">
        <f t="shared" si="8"/>
        <v>22505.184615786526</v>
      </c>
      <c r="F124" s="76">
        <f t="shared" si="7"/>
        <v>43872</v>
      </c>
      <c r="G124" s="77" t="str">
        <f t="shared" si="11"/>
        <v>06:15</v>
      </c>
    </row>
    <row r="125" spans="1:7" ht="16" x14ac:dyDescent="0.2">
      <c r="A125" s="88" t="str">
        <f t="shared" si="6"/>
        <v/>
      </c>
      <c r="B125" s="78">
        <f t="shared" si="9"/>
        <v>101</v>
      </c>
      <c r="C125" s="79" t="s">
        <v>36</v>
      </c>
      <c r="D125" s="74">
        <f t="shared" si="12"/>
        <v>41.673382642614214</v>
      </c>
      <c r="E125" s="75">
        <f t="shared" si="8"/>
        <v>58249.915494282373</v>
      </c>
      <c r="F125" s="76">
        <f t="shared" si="7"/>
        <v>43872</v>
      </c>
      <c r="G125" s="77" t="str">
        <f t="shared" si="11"/>
        <v>16:10</v>
      </c>
    </row>
    <row r="126" spans="1:7" ht="16" x14ac:dyDescent="0.2">
      <c r="A126" s="88" t="str">
        <f t="shared" si="6"/>
        <v/>
      </c>
      <c r="B126" s="78">
        <f t="shared" si="9"/>
        <v>102</v>
      </c>
      <c r="C126" s="79" t="s">
        <v>36</v>
      </c>
      <c r="D126" s="74">
        <f t="shared" si="12"/>
        <v>42.087086823439712</v>
      </c>
      <c r="E126" s="75">
        <f t="shared" si="8"/>
        <v>7594.6463727768314</v>
      </c>
      <c r="F126" s="76">
        <f t="shared" si="7"/>
        <v>43873</v>
      </c>
      <c r="G126" s="77" t="str">
        <f t="shared" si="11"/>
        <v>02:06</v>
      </c>
    </row>
    <row r="127" spans="1:7" ht="16" x14ac:dyDescent="0.2">
      <c r="A127" s="88" t="str">
        <f t="shared" si="6"/>
        <v/>
      </c>
      <c r="B127" s="78">
        <f t="shared" si="9"/>
        <v>103</v>
      </c>
      <c r="C127" s="79" t="s">
        <v>36</v>
      </c>
      <c r="D127" s="74">
        <f t="shared" si="12"/>
        <v>42.50079100426521</v>
      </c>
      <c r="E127" s="75">
        <f t="shared" si="8"/>
        <v>43339.377251272686</v>
      </c>
      <c r="F127" s="76">
        <f t="shared" si="7"/>
        <v>43873</v>
      </c>
      <c r="G127" s="77" t="str">
        <f t="shared" si="11"/>
        <v>12:02</v>
      </c>
    </row>
    <row r="128" spans="1:7" ht="16" x14ac:dyDescent="0.2">
      <c r="A128" s="88" t="str">
        <f t="shared" si="6"/>
        <v/>
      </c>
      <c r="B128" s="78">
        <f t="shared" si="9"/>
        <v>104</v>
      </c>
      <c r="C128" s="79" t="s">
        <v>36</v>
      </c>
      <c r="D128" s="74">
        <f t="shared" si="12"/>
        <v>42.914495185090708</v>
      </c>
      <c r="E128" s="75">
        <f t="shared" si="8"/>
        <v>79084.10812976853</v>
      </c>
      <c r="F128" s="76">
        <f t="shared" si="7"/>
        <v>43873</v>
      </c>
      <c r="G128" s="77" t="str">
        <f t="shared" si="11"/>
        <v>21:58</v>
      </c>
    </row>
    <row r="129" spans="1:7" ht="16" x14ac:dyDescent="0.2">
      <c r="A129" s="88" t="str">
        <f t="shared" si="6"/>
        <v/>
      </c>
      <c r="B129" s="78">
        <f t="shared" si="9"/>
        <v>105</v>
      </c>
      <c r="C129" s="79" t="s">
        <v>36</v>
      </c>
      <c r="D129" s="74">
        <f t="shared" si="12"/>
        <v>43.328199365916205</v>
      </c>
      <c r="E129" s="75">
        <f t="shared" si="8"/>
        <v>28428.839008263923</v>
      </c>
      <c r="F129" s="76">
        <f t="shared" si="7"/>
        <v>43874</v>
      </c>
      <c r="G129" s="77" t="str">
        <f t="shared" si="11"/>
        <v>07:53</v>
      </c>
    </row>
    <row r="130" spans="1:7" ht="16" x14ac:dyDescent="0.2">
      <c r="A130" s="88" t="str">
        <f t="shared" si="6"/>
        <v/>
      </c>
      <c r="B130" s="78">
        <f t="shared" si="9"/>
        <v>106</v>
      </c>
      <c r="C130" s="79" t="s">
        <v>36</v>
      </c>
      <c r="D130" s="74">
        <f t="shared" si="12"/>
        <v>43.741903546741703</v>
      </c>
      <c r="E130" s="75">
        <f t="shared" si="8"/>
        <v>64173.569886758843</v>
      </c>
      <c r="F130" s="76">
        <f t="shared" si="7"/>
        <v>43874</v>
      </c>
      <c r="G130" s="77" t="str">
        <f t="shared" si="11"/>
        <v>17:49</v>
      </c>
    </row>
    <row r="131" spans="1:7" ht="16" x14ac:dyDescent="0.2">
      <c r="A131" s="88" t="str">
        <f t="shared" si="6"/>
        <v/>
      </c>
      <c r="B131" s="78">
        <f t="shared" si="9"/>
        <v>107</v>
      </c>
      <c r="C131" s="79" t="s">
        <v>36</v>
      </c>
      <c r="D131" s="74">
        <f t="shared" si="12"/>
        <v>44.155607727567201</v>
      </c>
      <c r="E131" s="75">
        <f t="shared" si="8"/>
        <v>13518.300765254695</v>
      </c>
      <c r="F131" s="76">
        <f t="shared" si="7"/>
        <v>43875</v>
      </c>
      <c r="G131" s="77" t="str">
        <f t="shared" si="11"/>
        <v>03:45</v>
      </c>
    </row>
    <row r="132" spans="1:7" ht="16" x14ac:dyDescent="0.2">
      <c r="A132" s="88" t="str">
        <f t="shared" si="6"/>
        <v/>
      </c>
      <c r="B132" s="78">
        <f t="shared" si="9"/>
        <v>108</v>
      </c>
      <c r="C132" s="79" t="s">
        <v>36</v>
      </c>
      <c r="D132" s="74">
        <f t="shared" si="12"/>
        <v>44.569311908392699</v>
      </c>
      <c r="E132" s="75">
        <f t="shared" si="8"/>
        <v>49263.031643750081</v>
      </c>
      <c r="F132" s="76">
        <f t="shared" si="7"/>
        <v>43875</v>
      </c>
      <c r="G132" s="77" t="str">
        <f t="shared" si="11"/>
        <v>13:41</v>
      </c>
    </row>
    <row r="133" spans="1:7" ht="16" x14ac:dyDescent="0.2">
      <c r="A133" s="88" t="str">
        <f t="shared" si="6"/>
        <v/>
      </c>
      <c r="B133" s="78">
        <f t="shared" si="9"/>
        <v>109</v>
      </c>
      <c r="C133" s="79" t="s">
        <v>36</v>
      </c>
      <c r="D133" s="74">
        <f t="shared" si="12"/>
        <v>44.983016089218196</v>
      </c>
      <c r="E133" s="75">
        <f t="shared" si="8"/>
        <v>85007.762522245001</v>
      </c>
      <c r="F133" s="76">
        <f t="shared" si="7"/>
        <v>43875</v>
      </c>
      <c r="G133" s="77" t="str">
        <f t="shared" si="11"/>
        <v>23:36</v>
      </c>
    </row>
    <row r="134" spans="1:7" ht="16" x14ac:dyDescent="0.2">
      <c r="A134" s="88" t="str">
        <f t="shared" si="6"/>
        <v/>
      </c>
      <c r="B134" s="78">
        <f t="shared" si="9"/>
        <v>110</v>
      </c>
      <c r="C134" s="79" t="s">
        <v>36</v>
      </c>
      <c r="D134" s="74">
        <f t="shared" si="12"/>
        <v>45.396720270043694</v>
      </c>
      <c r="E134" s="75">
        <f t="shared" si="8"/>
        <v>34352.493400740852</v>
      </c>
      <c r="F134" s="76">
        <f t="shared" si="7"/>
        <v>43876</v>
      </c>
      <c r="G134" s="77" t="str">
        <f t="shared" si="11"/>
        <v>09:32</v>
      </c>
    </row>
    <row r="135" spans="1:7" ht="16" x14ac:dyDescent="0.2">
      <c r="A135" s="88" t="str">
        <f t="shared" si="6"/>
        <v/>
      </c>
      <c r="B135" s="78">
        <f t="shared" si="9"/>
        <v>111</v>
      </c>
      <c r="C135" s="79" t="s">
        <v>36</v>
      </c>
      <c r="D135" s="74">
        <f t="shared" si="12"/>
        <v>45.810424450869192</v>
      </c>
      <c r="E135" s="75">
        <f t="shared" si="8"/>
        <v>70097.224279236238</v>
      </c>
      <c r="F135" s="76">
        <f t="shared" si="7"/>
        <v>43876</v>
      </c>
      <c r="G135" s="77" t="str">
        <f t="shared" si="11"/>
        <v>19:28</v>
      </c>
    </row>
    <row r="136" spans="1:7" ht="16" x14ac:dyDescent="0.2">
      <c r="A136" s="88" t="str">
        <f t="shared" si="6"/>
        <v/>
      </c>
      <c r="B136" s="78">
        <f t="shared" si="9"/>
        <v>112</v>
      </c>
      <c r="C136" s="79" t="s">
        <v>36</v>
      </c>
      <c r="D136" s="74">
        <f t="shared" si="12"/>
        <v>46.22412863169469</v>
      </c>
      <c r="E136" s="75">
        <f t="shared" si="8"/>
        <v>19441.955157731627</v>
      </c>
      <c r="F136" s="76">
        <f t="shared" si="7"/>
        <v>43877</v>
      </c>
      <c r="G136" s="77" t="str">
        <f t="shared" si="11"/>
        <v>05:24</v>
      </c>
    </row>
    <row r="137" spans="1:7" ht="16" x14ac:dyDescent="0.2">
      <c r="A137" s="88" t="str">
        <f t="shared" si="6"/>
        <v/>
      </c>
      <c r="B137" s="78">
        <f t="shared" si="9"/>
        <v>113</v>
      </c>
      <c r="C137" s="79" t="s">
        <v>36</v>
      </c>
      <c r="D137" s="74">
        <f t="shared" si="12"/>
        <v>46.637832812520188</v>
      </c>
      <c r="E137" s="75">
        <f t="shared" si="8"/>
        <v>55186.686036227016</v>
      </c>
      <c r="F137" s="76">
        <f t="shared" si="7"/>
        <v>43877</v>
      </c>
      <c r="G137" s="77" t="str">
        <f t="shared" si="11"/>
        <v>15:19</v>
      </c>
    </row>
    <row r="138" spans="1:7" ht="16" x14ac:dyDescent="0.2">
      <c r="A138" s="88" t="str">
        <f t="shared" si="6"/>
        <v/>
      </c>
      <c r="B138" s="78">
        <f t="shared" si="9"/>
        <v>114</v>
      </c>
      <c r="C138" s="79" t="s">
        <v>36</v>
      </c>
      <c r="D138" s="74">
        <f t="shared" si="12"/>
        <v>47.051536993345685</v>
      </c>
      <c r="E138" s="75">
        <f t="shared" si="8"/>
        <v>4531.4169147224002</v>
      </c>
      <c r="F138" s="76">
        <f t="shared" si="7"/>
        <v>43878</v>
      </c>
      <c r="G138" s="77" t="str">
        <f t="shared" si="11"/>
        <v>01:15</v>
      </c>
    </row>
    <row r="139" spans="1:7" ht="16" x14ac:dyDescent="0.2">
      <c r="A139" s="88" t="str">
        <f t="shared" si="6"/>
        <v/>
      </c>
      <c r="B139" s="78">
        <f t="shared" si="9"/>
        <v>115</v>
      </c>
      <c r="C139" s="79" t="s">
        <v>36</v>
      </c>
      <c r="D139" s="74">
        <f t="shared" si="12"/>
        <v>47.465241174171183</v>
      </c>
      <c r="E139" s="75">
        <f t="shared" si="8"/>
        <v>40276.147793217788</v>
      </c>
      <c r="F139" s="76">
        <f t="shared" si="7"/>
        <v>43878</v>
      </c>
      <c r="G139" s="77" t="str">
        <f t="shared" si="11"/>
        <v>11:11</v>
      </c>
    </row>
    <row r="140" spans="1:7" ht="16" x14ac:dyDescent="0.2">
      <c r="A140" s="88" t="str">
        <f t="shared" si="6"/>
        <v/>
      </c>
      <c r="B140" s="78">
        <f t="shared" si="9"/>
        <v>116</v>
      </c>
      <c r="C140" s="79" t="s">
        <v>36</v>
      </c>
      <c r="D140" s="74">
        <f t="shared" si="12"/>
        <v>47.878945354996681</v>
      </c>
      <c r="E140" s="75">
        <f t="shared" si="8"/>
        <v>76020.878671713173</v>
      </c>
      <c r="F140" s="76">
        <f t="shared" si="7"/>
        <v>43878</v>
      </c>
      <c r="G140" s="77" t="str">
        <f t="shared" si="11"/>
        <v>21:07</v>
      </c>
    </row>
    <row r="141" spans="1:7" ht="16" x14ac:dyDescent="0.2">
      <c r="A141" s="88" t="str">
        <f t="shared" si="6"/>
        <v/>
      </c>
      <c r="B141" s="78">
        <f t="shared" si="9"/>
        <v>117</v>
      </c>
      <c r="C141" s="79" t="s">
        <v>36</v>
      </c>
      <c r="D141" s="74">
        <f t="shared" si="12"/>
        <v>48.292649535822179</v>
      </c>
      <c r="E141" s="75">
        <f t="shared" si="8"/>
        <v>25365.609550208559</v>
      </c>
      <c r="F141" s="76">
        <f t="shared" si="7"/>
        <v>43879</v>
      </c>
      <c r="G141" s="77" t="str">
        <f t="shared" si="11"/>
        <v>07:02</v>
      </c>
    </row>
    <row r="142" spans="1:7" ht="16" x14ac:dyDescent="0.2">
      <c r="A142" s="88" t="str">
        <f t="shared" si="6"/>
        <v/>
      </c>
      <c r="B142" s="78">
        <f t="shared" si="9"/>
        <v>118</v>
      </c>
      <c r="C142" s="79" t="s">
        <v>36</v>
      </c>
      <c r="D142" s="74">
        <f t="shared" si="12"/>
        <v>48.706353716647676</v>
      </c>
      <c r="E142" s="75">
        <f t="shared" si="8"/>
        <v>61110.340428703945</v>
      </c>
      <c r="F142" s="76">
        <f t="shared" si="7"/>
        <v>43879</v>
      </c>
      <c r="G142" s="77" t="str">
        <f t="shared" si="11"/>
        <v>16:58</v>
      </c>
    </row>
    <row r="143" spans="1:7" ht="16" x14ac:dyDescent="0.2">
      <c r="A143" s="88" t="str">
        <f t="shared" si="6"/>
        <v/>
      </c>
      <c r="B143" s="78">
        <f t="shared" si="9"/>
        <v>119</v>
      </c>
      <c r="C143" s="79" t="s">
        <v>36</v>
      </c>
      <c r="D143" s="74">
        <f t="shared" si="12"/>
        <v>49.120057897473174</v>
      </c>
      <c r="E143" s="75">
        <f t="shared" si="8"/>
        <v>10455.071307199332</v>
      </c>
      <c r="F143" s="76">
        <f t="shared" si="7"/>
        <v>43880</v>
      </c>
      <c r="G143" s="77" t="str">
        <f t="shared" si="11"/>
        <v>02:54</v>
      </c>
    </row>
    <row r="144" spans="1:7" ht="16" x14ac:dyDescent="0.2">
      <c r="A144" s="88" t="str">
        <f t="shared" si="6"/>
        <v/>
      </c>
      <c r="B144" s="78">
        <f t="shared" si="9"/>
        <v>120</v>
      </c>
      <c r="C144" s="79" t="s">
        <v>36</v>
      </c>
      <c r="D144" s="74">
        <f t="shared" si="12"/>
        <v>49.533762078298672</v>
      </c>
      <c r="E144" s="75">
        <f t="shared" si="8"/>
        <v>46199.802185694716</v>
      </c>
      <c r="F144" s="76">
        <f t="shared" si="7"/>
        <v>43880</v>
      </c>
      <c r="G144" s="77" t="str">
        <f t="shared" si="11"/>
        <v>12:49</v>
      </c>
    </row>
    <row r="145" spans="1:7" ht="16" x14ac:dyDescent="0.2">
      <c r="A145" s="88" t="str">
        <f t="shared" si="6"/>
        <v/>
      </c>
      <c r="B145" s="78">
        <f t="shared" si="9"/>
        <v>121</v>
      </c>
      <c r="C145" s="79" t="s">
        <v>36</v>
      </c>
      <c r="D145" s="74">
        <f t="shared" si="12"/>
        <v>49.94746625912417</v>
      </c>
      <c r="E145" s="75">
        <f t="shared" si="8"/>
        <v>81944.533064190109</v>
      </c>
      <c r="F145" s="76">
        <f t="shared" si="7"/>
        <v>43880</v>
      </c>
      <c r="G145" s="77" t="str">
        <f t="shared" si="11"/>
        <v>22:45</v>
      </c>
    </row>
    <row r="146" spans="1:7" ht="16" x14ac:dyDescent="0.2">
      <c r="A146" s="88" t="str">
        <f t="shared" si="6"/>
        <v/>
      </c>
      <c r="B146" s="78">
        <f t="shared" si="9"/>
        <v>122</v>
      </c>
      <c r="C146" s="79" t="s">
        <v>36</v>
      </c>
      <c r="D146" s="74">
        <f t="shared" si="12"/>
        <v>50.361170439949667</v>
      </c>
      <c r="E146" s="75">
        <f t="shared" si="8"/>
        <v>31289.263942685491</v>
      </c>
      <c r="F146" s="76">
        <f t="shared" si="7"/>
        <v>43881</v>
      </c>
      <c r="G146" s="77" t="str">
        <f t="shared" si="11"/>
        <v>08:41</v>
      </c>
    </row>
    <row r="147" spans="1:7" ht="16" x14ac:dyDescent="0.2">
      <c r="A147" s="88" t="str">
        <f t="shared" si="6"/>
        <v/>
      </c>
      <c r="B147" s="78">
        <f t="shared" si="9"/>
        <v>123</v>
      </c>
      <c r="C147" s="79" t="s">
        <v>36</v>
      </c>
      <c r="D147" s="74">
        <f t="shared" si="12"/>
        <v>50.774874620775165</v>
      </c>
      <c r="E147" s="75">
        <f t="shared" si="8"/>
        <v>67033.994821180881</v>
      </c>
      <c r="F147" s="76">
        <f t="shared" si="7"/>
        <v>43881</v>
      </c>
      <c r="G147" s="77" t="str">
        <f t="shared" si="11"/>
        <v>18:37</v>
      </c>
    </row>
    <row r="148" spans="1:7" ht="16" x14ac:dyDescent="0.2">
      <c r="A148" s="88" t="str">
        <f t="shared" si="6"/>
        <v/>
      </c>
      <c r="B148" s="78">
        <f t="shared" si="9"/>
        <v>124</v>
      </c>
      <c r="C148" s="79" t="s">
        <v>36</v>
      </c>
      <c r="D148" s="74">
        <f t="shared" si="12"/>
        <v>51.188578801600663</v>
      </c>
      <c r="E148" s="75">
        <f t="shared" si="8"/>
        <v>16378.725699676264</v>
      </c>
      <c r="F148" s="76">
        <f t="shared" si="7"/>
        <v>43882</v>
      </c>
      <c r="G148" s="77" t="str">
        <f t="shared" si="11"/>
        <v>04:32</v>
      </c>
    </row>
    <row r="149" spans="1:7" ht="16" x14ac:dyDescent="0.2">
      <c r="A149" s="88" t="str">
        <f t="shared" si="6"/>
        <v/>
      </c>
      <c r="B149" s="78">
        <f t="shared" si="9"/>
        <v>125</v>
      </c>
      <c r="C149" s="79" t="s">
        <v>36</v>
      </c>
      <c r="D149" s="74">
        <f t="shared" si="12"/>
        <v>51.602282982426161</v>
      </c>
      <c r="E149" s="75">
        <f t="shared" si="8"/>
        <v>52123.456578171652</v>
      </c>
      <c r="F149" s="76">
        <f t="shared" si="7"/>
        <v>43882</v>
      </c>
      <c r="G149" s="77" t="str">
        <f t="shared" si="11"/>
        <v>14:28</v>
      </c>
    </row>
    <row r="150" spans="1:7" ht="16" x14ac:dyDescent="0.2">
      <c r="A150" s="88" t="str">
        <f t="shared" si="6"/>
        <v/>
      </c>
      <c r="B150" s="78">
        <f t="shared" si="9"/>
        <v>126</v>
      </c>
      <c r="C150" s="79" t="s">
        <v>36</v>
      </c>
      <c r="D150" s="74">
        <f t="shared" si="12"/>
        <v>52.015987163251658</v>
      </c>
      <c r="E150" s="75">
        <f t="shared" si="8"/>
        <v>1468.1874566679692</v>
      </c>
      <c r="F150" s="76">
        <f t="shared" si="7"/>
        <v>43883</v>
      </c>
      <c r="G150" s="77" t="str">
        <f t="shared" si="11"/>
        <v>00:24</v>
      </c>
    </row>
    <row r="151" spans="1:7" ht="16" x14ac:dyDescent="0.2">
      <c r="A151" s="88" t="str">
        <f t="shared" ref="A151:A214" si="13">IF(INT(D151)=$D$10-1,IF(A150="",1,A150+1),"")</f>
        <v/>
      </c>
      <c r="B151" s="78">
        <f t="shared" si="9"/>
        <v>127</v>
      </c>
      <c r="C151" s="79" t="s">
        <v>36</v>
      </c>
      <c r="D151" s="74">
        <f t="shared" si="12"/>
        <v>52.429691344077156</v>
      </c>
      <c r="E151" s="75">
        <f t="shared" si="8"/>
        <v>37212.918335162423</v>
      </c>
      <c r="F151" s="76">
        <f t="shared" si="7"/>
        <v>43883</v>
      </c>
      <c r="G151" s="77" t="str">
        <f t="shared" si="11"/>
        <v>10:20</v>
      </c>
    </row>
    <row r="152" spans="1:7" ht="16" x14ac:dyDescent="0.2">
      <c r="A152" s="88" t="str">
        <f t="shared" si="13"/>
        <v/>
      </c>
      <c r="B152" s="78">
        <f t="shared" si="9"/>
        <v>128</v>
      </c>
      <c r="C152" s="79" t="s">
        <v>36</v>
      </c>
      <c r="D152" s="74">
        <f t="shared" si="12"/>
        <v>52.843395524902654</v>
      </c>
      <c r="E152" s="75">
        <f t="shared" si="8"/>
        <v>72957.649213657816</v>
      </c>
      <c r="F152" s="76">
        <f t="shared" si="7"/>
        <v>43883</v>
      </c>
      <c r="G152" s="77" t="str">
        <f t="shared" si="11"/>
        <v>20:15</v>
      </c>
    </row>
    <row r="153" spans="1:7" ht="16" x14ac:dyDescent="0.2">
      <c r="A153" s="88" t="str">
        <f t="shared" si="13"/>
        <v/>
      </c>
      <c r="B153" s="78">
        <f t="shared" si="9"/>
        <v>129</v>
      </c>
      <c r="C153" s="79" t="s">
        <v>36</v>
      </c>
      <c r="D153" s="74">
        <f t="shared" si="12"/>
        <v>53.257099705728152</v>
      </c>
      <c r="E153" s="75">
        <f t="shared" si="8"/>
        <v>22302.38009215413</v>
      </c>
      <c r="F153" s="76">
        <f t="shared" ref="F153:F216" si="14">DATE($D$6,1,1+INT(D153))</f>
        <v>43884</v>
      </c>
      <c r="G153" s="77" t="str">
        <f t="shared" si="11"/>
        <v>06:11</v>
      </c>
    </row>
    <row r="154" spans="1:7" ht="16" x14ac:dyDescent="0.2">
      <c r="A154" s="88" t="str">
        <f t="shared" si="13"/>
        <v/>
      </c>
      <c r="B154" s="78">
        <f t="shared" si="9"/>
        <v>130</v>
      </c>
      <c r="C154" s="79" t="s">
        <v>36</v>
      </c>
      <c r="D154" s="74">
        <f t="shared" si="12"/>
        <v>53.670803886553649</v>
      </c>
      <c r="E154" s="75">
        <f t="shared" ref="E154:E217" si="15">MOD(D154*3600*24,3600*24)+(B154/870)*600</f>
        <v>58047.11097064858</v>
      </c>
      <c r="F154" s="76">
        <f t="shared" si="14"/>
        <v>43884</v>
      </c>
      <c r="G154" s="77" t="str">
        <f t="shared" si="11"/>
        <v>16:07</v>
      </c>
    </row>
    <row r="155" spans="1:7" ht="16" x14ac:dyDescent="0.2">
      <c r="A155" s="88" t="str">
        <f t="shared" si="13"/>
        <v/>
      </c>
      <c r="B155" s="78">
        <f t="shared" ref="B155:B218" si="16">B154+1</f>
        <v>131</v>
      </c>
      <c r="C155" s="79" t="s">
        <v>36</v>
      </c>
      <c r="D155" s="74">
        <f t="shared" ref="D155:D218" si="17">D154+(360/870.187)</f>
        <v>54.084508067379147</v>
      </c>
      <c r="E155" s="75">
        <f t="shared" si="15"/>
        <v>7391.8418491439697</v>
      </c>
      <c r="F155" s="76">
        <f t="shared" si="14"/>
        <v>43885</v>
      </c>
      <c r="G155" s="77" t="str">
        <f t="shared" ref="G155:G218" si="18">CONCATENATE(TEXT(INT(E155/3600),"00"),":",TEXT(INT((E155-3600*INT(E155/3600))/60),"00"))</f>
        <v>02:03</v>
      </c>
    </row>
    <row r="156" spans="1:7" ht="16" x14ac:dyDescent="0.2">
      <c r="A156" s="88" t="str">
        <f t="shared" si="13"/>
        <v/>
      </c>
      <c r="B156" s="78">
        <f t="shared" si="16"/>
        <v>132</v>
      </c>
      <c r="C156" s="79" t="s">
        <v>36</v>
      </c>
      <c r="D156" s="74">
        <f t="shared" si="17"/>
        <v>54.498212248204645</v>
      </c>
      <c r="E156" s="75">
        <f t="shared" si="15"/>
        <v>43136.57272764029</v>
      </c>
      <c r="F156" s="76">
        <f t="shared" si="14"/>
        <v>43885</v>
      </c>
      <c r="G156" s="77" t="str">
        <f t="shared" si="18"/>
        <v>11:58</v>
      </c>
    </row>
    <row r="157" spans="1:7" ht="16" x14ac:dyDescent="0.2">
      <c r="A157" s="88" t="str">
        <f t="shared" si="13"/>
        <v/>
      </c>
      <c r="B157" s="78">
        <f t="shared" si="16"/>
        <v>133</v>
      </c>
      <c r="C157" s="79" t="s">
        <v>36</v>
      </c>
      <c r="D157" s="74">
        <f t="shared" si="17"/>
        <v>54.911916429030143</v>
      </c>
      <c r="E157" s="75">
        <f t="shared" si="15"/>
        <v>78881.303606135669</v>
      </c>
      <c r="F157" s="76">
        <f t="shared" si="14"/>
        <v>43885</v>
      </c>
      <c r="G157" s="77" t="str">
        <f t="shared" si="18"/>
        <v>21:54</v>
      </c>
    </row>
    <row r="158" spans="1:7" ht="16" x14ac:dyDescent="0.2">
      <c r="A158" s="88" t="str">
        <f t="shared" si="13"/>
        <v/>
      </c>
      <c r="B158" s="78">
        <f t="shared" si="16"/>
        <v>134</v>
      </c>
      <c r="C158" s="79" t="s">
        <v>36</v>
      </c>
      <c r="D158" s="74">
        <f t="shared" si="17"/>
        <v>55.32562060985564</v>
      </c>
      <c r="E158" s="75">
        <f t="shared" si="15"/>
        <v>28226.03448463013</v>
      </c>
      <c r="F158" s="76">
        <f t="shared" si="14"/>
        <v>43886</v>
      </c>
      <c r="G158" s="77" t="str">
        <f t="shared" si="18"/>
        <v>07:50</v>
      </c>
    </row>
    <row r="159" spans="1:7" ht="16" x14ac:dyDescent="0.2">
      <c r="A159" s="88" t="str">
        <f t="shared" si="13"/>
        <v/>
      </c>
      <c r="B159" s="78">
        <f t="shared" si="16"/>
        <v>135</v>
      </c>
      <c r="C159" s="79" t="s">
        <v>36</v>
      </c>
      <c r="D159" s="74">
        <f t="shared" si="17"/>
        <v>55.739324790681138</v>
      </c>
      <c r="E159" s="75">
        <f t="shared" si="15"/>
        <v>63970.765363126447</v>
      </c>
      <c r="F159" s="76">
        <f t="shared" si="14"/>
        <v>43886</v>
      </c>
      <c r="G159" s="77" t="str">
        <f t="shared" si="18"/>
        <v>17:46</v>
      </c>
    </row>
    <row r="160" spans="1:7" ht="16" x14ac:dyDescent="0.2">
      <c r="A160" s="88" t="str">
        <f t="shared" si="13"/>
        <v/>
      </c>
      <c r="B160" s="78">
        <f t="shared" si="16"/>
        <v>136</v>
      </c>
      <c r="C160" s="79" t="s">
        <v>36</v>
      </c>
      <c r="D160" s="74">
        <f t="shared" si="17"/>
        <v>56.153028971506636</v>
      </c>
      <c r="E160" s="75">
        <f t="shared" si="15"/>
        <v>13315.496241621833</v>
      </c>
      <c r="F160" s="76">
        <f t="shared" si="14"/>
        <v>43887</v>
      </c>
      <c r="G160" s="77" t="str">
        <f t="shared" si="18"/>
        <v>03:41</v>
      </c>
    </row>
    <row r="161" spans="1:7" ht="16" x14ac:dyDescent="0.2">
      <c r="A161" s="88" t="str">
        <f t="shared" si="13"/>
        <v/>
      </c>
      <c r="B161" s="78">
        <f t="shared" si="16"/>
        <v>137</v>
      </c>
      <c r="C161" s="79" t="s">
        <v>36</v>
      </c>
      <c r="D161" s="74">
        <f t="shared" si="17"/>
        <v>56.566733152332134</v>
      </c>
      <c r="E161" s="75">
        <f t="shared" si="15"/>
        <v>49060.227120116288</v>
      </c>
      <c r="F161" s="76">
        <f t="shared" si="14"/>
        <v>43887</v>
      </c>
      <c r="G161" s="77" t="str">
        <f t="shared" si="18"/>
        <v>13:37</v>
      </c>
    </row>
    <row r="162" spans="1:7" ht="16" x14ac:dyDescent="0.2">
      <c r="A162" s="88" t="str">
        <f t="shared" si="13"/>
        <v/>
      </c>
      <c r="B162" s="78">
        <f t="shared" si="16"/>
        <v>138</v>
      </c>
      <c r="C162" s="79" t="s">
        <v>36</v>
      </c>
      <c r="D162" s="74">
        <f t="shared" si="17"/>
        <v>56.980437333157631</v>
      </c>
      <c r="E162" s="75">
        <f t="shared" si="15"/>
        <v>84804.957998612605</v>
      </c>
      <c r="F162" s="76">
        <f t="shared" si="14"/>
        <v>43887</v>
      </c>
      <c r="G162" s="77" t="str">
        <f t="shared" si="18"/>
        <v>23:33</v>
      </c>
    </row>
    <row r="163" spans="1:7" ht="16" x14ac:dyDescent="0.2">
      <c r="A163" s="88" t="str">
        <f t="shared" si="13"/>
        <v/>
      </c>
      <c r="B163" s="78">
        <f t="shared" si="16"/>
        <v>139</v>
      </c>
      <c r="C163" s="79" t="s">
        <v>36</v>
      </c>
      <c r="D163" s="74">
        <f t="shared" si="17"/>
        <v>57.394141513983129</v>
      </c>
      <c r="E163" s="75">
        <f t="shared" si="15"/>
        <v>34149.68887710799</v>
      </c>
      <c r="F163" s="76">
        <f t="shared" si="14"/>
        <v>43888</v>
      </c>
      <c r="G163" s="77" t="str">
        <f t="shared" si="18"/>
        <v>09:29</v>
      </c>
    </row>
    <row r="164" spans="1:7" ht="16" x14ac:dyDescent="0.2">
      <c r="A164" s="88" t="str">
        <f t="shared" si="13"/>
        <v/>
      </c>
      <c r="B164" s="78">
        <f t="shared" si="16"/>
        <v>140</v>
      </c>
      <c r="C164" s="79" t="s">
        <v>36</v>
      </c>
      <c r="D164" s="74">
        <f t="shared" si="17"/>
        <v>57.807845694808627</v>
      </c>
      <c r="E164" s="75">
        <f t="shared" si="15"/>
        <v>69894.419755603376</v>
      </c>
      <c r="F164" s="76">
        <f t="shared" si="14"/>
        <v>43888</v>
      </c>
      <c r="G164" s="77" t="str">
        <f t="shared" si="18"/>
        <v>19:24</v>
      </c>
    </row>
    <row r="165" spans="1:7" ht="16" x14ac:dyDescent="0.2">
      <c r="A165" s="88" t="str">
        <f t="shared" si="13"/>
        <v/>
      </c>
      <c r="B165" s="78">
        <f t="shared" si="16"/>
        <v>141</v>
      </c>
      <c r="C165" s="79" t="s">
        <v>36</v>
      </c>
      <c r="D165" s="74">
        <f t="shared" si="17"/>
        <v>58.221549875634125</v>
      </c>
      <c r="E165" s="75">
        <f t="shared" si="15"/>
        <v>19239.150634098765</v>
      </c>
      <c r="F165" s="76">
        <f t="shared" si="14"/>
        <v>43889</v>
      </c>
      <c r="G165" s="77" t="str">
        <f t="shared" si="18"/>
        <v>05:20</v>
      </c>
    </row>
    <row r="166" spans="1:7" ht="16" x14ac:dyDescent="0.2">
      <c r="A166" s="88" t="str">
        <f t="shared" si="13"/>
        <v/>
      </c>
      <c r="B166" s="78">
        <f t="shared" si="16"/>
        <v>142</v>
      </c>
      <c r="C166" s="79" t="s">
        <v>36</v>
      </c>
      <c r="D166" s="74">
        <f t="shared" si="17"/>
        <v>58.635254056459623</v>
      </c>
      <c r="E166" s="75">
        <f t="shared" si="15"/>
        <v>54983.881512594155</v>
      </c>
      <c r="F166" s="76">
        <f t="shared" si="14"/>
        <v>43889</v>
      </c>
      <c r="G166" s="77" t="str">
        <f t="shared" si="18"/>
        <v>15:16</v>
      </c>
    </row>
    <row r="167" spans="1:7" ht="16" x14ac:dyDescent="0.2">
      <c r="A167" s="88" t="str">
        <f t="shared" si="13"/>
        <v/>
      </c>
      <c r="B167" s="78">
        <f t="shared" si="16"/>
        <v>143</v>
      </c>
      <c r="C167" s="79" t="s">
        <v>36</v>
      </c>
      <c r="D167" s="74">
        <f t="shared" si="17"/>
        <v>59.04895823728512</v>
      </c>
      <c r="E167" s="75">
        <f t="shared" si="15"/>
        <v>4328.6123910895385</v>
      </c>
      <c r="F167" s="76">
        <f t="shared" si="14"/>
        <v>43890</v>
      </c>
      <c r="G167" s="77" t="str">
        <f t="shared" si="18"/>
        <v>01:12</v>
      </c>
    </row>
    <row r="168" spans="1:7" ht="16" x14ac:dyDescent="0.2">
      <c r="A168" s="88" t="str">
        <f t="shared" si="13"/>
        <v/>
      </c>
      <c r="B168" s="78">
        <f t="shared" si="16"/>
        <v>144</v>
      </c>
      <c r="C168" s="79" t="s">
        <v>36</v>
      </c>
      <c r="D168" s="74">
        <f t="shared" si="17"/>
        <v>59.462662418110618</v>
      </c>
      <c r="E168" s="75">
        <f t="shared" si="15"/>
        <v>40073.343269584926</v>
      </c>
      <c r="F168" s="76">
        <f t="shared" si="14"/>
        <v>43890</v>
      </c>
      <c r="G168" s="77" t="str">
        <f t="shared" si="18"/>
        <v>11:07</v>
      </c>
    </row>
    <row r="169" spans="1:7" ht="16" x14ac:dyDescent="0.2">
      <c r="A169" s="88" t="str">
        <f t="shared" si="13"/>
        <v/>
      </c>
      <c r="B169" s="78">
        <f t="shared" si="16"/>
        <v>145</v>
      </c>
      <c r="C169" s="79" t="s">
        <v>36</v>
      </c>
      <c r="D169" s="74">
        <f t="shared" si="17"/>
        <v>59.876366598936116</v>
      </c>
      <c r="E169" s="75">
        <f t="shared" si="15"/>
        <v>75818.074148080312</v>
      </c>
      <c r="F169" s="76">
        <f t="shared" si="14"/>
        <v>43890</v>
      </c>
      <c r="G169" s="77" t="str">
        <f t="shared" si="18"/>
        <v>21:03</v>
      </c>
    </row>
    <row r="170" spans="1:7" ht="16" x14ac:dyDescent="0.2">
      <c r="A170" s="88" t="str">
        <f t="shared" si="13"/>
        <v/>
      </c>
      <c r="B170" s="78">
        <f t="shared" si="16"/>
        <v>146</v>
      </c>
      <c r="C170" s="79" t="s">
        <v>36</v>
      </c>
      <c r="D170" s="74">
        <f t="shared" si="17"/>
        <v>60.290070779761614</v>
      </c>
      <c r="E170" s="75">
        <f t="shared" si="15"/>
        <v>25162.805026575697</v>
      </c>
      <c r="F170" s="76">
        <f t="shared" si="14"/>
        <v>43891</v>
      </c>
      <c r="G170" s="77" t="str">
        <f t="shared" si="18"/>
        <v>06:59</v>
      </c>
    </row>
    <row r="171" spans="1:7" ht="16" x14ac:dyDescent="0.2">
      <c r="A171" s="88" t="str">
        <f t="shared" si="13"/>
        <v/>
      </c>
      <c r="B171" s="78">
        <f t="shared" si="16"/>
        <v>147</v>
      </c>
      <c r="C171" s="79" t="s">
        <v>36</v>
      </c>
      <c r="D171" s="74">
        <f t="shared" si="17"/>
        <v>60.703774960587111</v>
      </c>
      <c r="E171" s="75">
        <f t="shared" si="15"/>
        <v>60907.535905072014</v>
      </c>
      <c r="F171" s="76">
        <f t="shared" si="14"/>
        <v>43891</v>
      </c>
      <c r="G171" s="77" t="str">
        <f t="shared" si="18"/>
        <v>16:55</v>
      </c>
    </row>
    <row r="172" spans="1:7" ht="16" x14ac:dyDescent="0.2">
      <c r="A172" s="88" t="str">
        <f t="shared" si="13"/>
        <v/>
      </c>
      <c r="B172" s="78">
        <f t="shared" si="16"/>
        <v>148</v>
      </c>
      <c r="C172" s="79" t="s">
        <v>36</v>
      </c>
      <c r="D172" s="74">
        <f t="shared" si="17"/>
        <v>61.117479141412609</v>
      </c>
      <c r="E172" s="75">
        <f t="shared" si="15"/>
        <v>10252.266783566471</v>
      </c>
      <c r="F172" s="76">
        <f t="shared" si="14"/>
        <v>43892</v>
      </c>
      <c r="G172" s="77" t="str">
        <f t="shared" si="18"/>
        <v>02:50</v>
      </c>
    </row>
    <row r="173" spans="1:7" ht="16" x14ac:dyDescent="0.2">
      <c r="A173" s="88" t="str">
        <f t="shared" si="13"/>
        <v/>
      </c>
      <c r="B173" s="78">
        <f t="shared" si="16"/>
        <v>149</v>
      </c>
      <c r="C173" s="79" t="s">
        <v>36</v>
      </c>
      <c r="D173" s="74">
        <f t="shared" si="17"/>
        <v>61.531183322238107</v>
      </c>
      <c r="E173" s="75">
        <f t="shared" si="15"/>
        <v>45996.997662061854</v>
      </c>
      <c r="F173" s="76">
        <f t="shared" si="14"/>
        <v>43892</v>
      </c>
      <c r="G173" s="77" t="str">
        <f t="shared" si="18"/>
        <v>12:46</v>
      </c>
    </row>
    <row r="174" spans="1:7" ht="16" x14ac:dyDescent="0.2">
      <c r="A174" s="88" t="str">
        <f t="shared" si="13"/>
        <v/>
      </c>
      <c r="B174" s="78">
        <f t="shared" si="16"/>
        <v>150</v>
      </c>
      <c r="C174" s="79" t="s">
        <v>36</v>
      </c>
      <c r="D174" s="74">
        <f t="shared" si="17"/>
        <v>61.944887503063605</v>
      </c>
      <c r="E174" s="75">
        <f t="shared" si="15"/>
        <v>81741.728540558179</v>
      </c>
      <c r="F174" s="76">
        <f t="shared" si="14"/>
        <v>43892</v>
      </c>
      <c r="G174" s="77" t="str">
        <f t="shared" si="18"/>
        <v>22:42</v>
      </c>
    </row>
    <row r="175" spans="1:7" ht="16" x14ac:dyDescent="0.2">
      <c r="A175" s="88" t="str">
        <f t="shared" si="13"/>
        <v/>
      </c>
      <c r="B175" s="78">
        <f t="shared" si="16"/>
        <v>151</v>
      </c>
      <c r="C175" s="79" t="s">
        <v>36</v>
      </c>
      <c r="D175" s="74">
        <f t="shared" si="17"/>
        <v>62.358591683889102</v>
      </c>
      <c r="E175" s="75">
        <f t="shared" si="15"/>
        <v>31086.45941905263</v>
      </c>
      <c r="F175" s="76">
        <f t="shared" si="14"/>
        <v>43893</v>
      </c>
      <c r="G175" s="77" t="str">
        <f t="shared" si="18"/>
        <v>08:38</v>
      </c>
    </row>
    <row r="176" spans="1:7" ht="16" x14ac:dyDescent="0.2">
      <c r="A176" s="88" t="str">
        <f t="shared" si="13"/>
        <v/>
      </c>
      <c r="B176" s="78">
        <f t="shared" si="16"/>
        <v>152</v>
      </c>
      <c r="C176" s="79" t="s">
        <v>36</v>
      </c>
      <c r="D176" s="74">
        <f t="shared" si="17"/>
        <v>62.7722958647146</v>
      </c>
      <c r="E176" s="75">
        <f t="shared" si="15"/>
        <v>66831.190297548019</v>
      </c>
      <c r="F176" s="76">
        <f t="shared" si="14"/>
        <v>43893</v>
      </c>
      <c r="G176" s="77" t="str">
        <f t="shared" si="18"/>
        <v>18:33</v>
      </c>
    </row>
    <row r="177" spans="1:7" ht="16" x14ac:dyDescent="0.2">
      <c r="A177" s="88" t="str">
        <f t="shared" si="13"/>
        <v/>
      </c>
      <c r="B177" s="78">
        <f t="shared" si="16"/>
        <v>153</v>
      </c>
      <c r="C177" s="79" t="s">
        <v>36</v>
      </c>
      <c r="D177" s="74">
        <f t="shared" si="17"/>
        <v>63.186000045540098</v>
      </c>
      <c r="E177" s="75">
        <f t="shared" si="15"/>
        <v>16175.921176044334</v>
      </c>
      <c r="F177" s="76">
        <f t="shared" si="14"/>
        <v>43894</v>
      </c>
      <c r="G177" s="77" t="str">
        <f t="shared" si="18"/>
        <v>04:29</v>
      </c>
    </row>
    <row r="178" spans="1:7" ht="16" x14ac:dyDescent="0.2">
      <c r="A178" s="88" t="str">
        <f t="shared" si="13"/>
        <v/>
      </c>
      <c r="B178" s="78">
        <f t="shared" si="16"/>
        <v>154</v>
      </c>
      <c r="C178" s="79" t="s">
        <v>36</v>
      </c>
      <c r="D178" s="74">
        <f t="shared" si="17"/>
        <v>63.599704226365596</v>
      </c>
      <c r="E178" s="75">
        <f t="shared" si="15"/>
        <v>51920.652054539722</v>
      </c>
      <c r="F178" s="76">
        <f t="shared" si="14"/>
        <v>43894</v>
      </c>
      <c r="G178" s="77" t="str">
        <f t="shared" si="18"/>
        <v>14:25</v>
      </c>
    </row>
    <row r="179" spans="1:7" ht="16" x14ac:dyDescent="0.2">
      <c r="A179" s="88" t="str">
        <f t="shared" si="13"/>
        <v/>
      </c>
      <c r="B179" s="78">
        <f t="shared" si="16"/>
        <v>155</v>
      </c>
      <c r="C179" s="79" t="s">
        <v>36</v>
      </c>
      <c r="D179" s="74">
        <f t="shared" si="17"/>
        <v>64.013408407191093</v>
      </c>
      <c r="E179" s="75">
        <f t="shared" si="15"/>
        <v>1265.3829330341762</v>
      </c>
      <c r="F179" s="76">
        <f t="shared" si="14"/>
        <v>43895</v>
      </c>
      <c r="G179" s="77" t="str">
        <f t="shared" si="18"/>
        <v>00:21</v>
      </c>
    </row>
    <row r="180" spans="1:7" ht="16" x14ac:dyDescent="0.2">
      <c r="A180" s="88" t="str">
        <f t="shared" si="13"/>
        <v/>
      </c>
      <c r="B180" s="78">
        <f t="shared" si="16"/>
        <v>156</v>
      </c>
      <c r="C180" s="79" t="s">
        <v>36</v>
      </c>
      <c r="D180" s="74">
        <f t="shared" si="17"/>
        <v>64.427112588016598</v>
      </c>
      <c r="E180" s="75">
        <f t="shared" si="15"/>
        <v>37010.113811530493</v>
      </c>
      <c r="F180" s="76">
        <f t="shared" si="14"/>
        <v>43895</v>
      </c>
      <c r="G180" s="77" t="str">
        <f t="shared" si="18"/>
        <v>10:16</v>
      </c>
    </row>
    <row r="181" spans="1:7" ht="16" x14ac:dyDescent="0.2">
      <c r="A181" s="88" t="str">
        <f t="shared" si="13"/>
        <v/>
      </c>
      <c r="B181" s="78">
        <f t="shared" si="16"/>
        <v>157</v>
      </c>
      <c r="C181" s="79" t="s">
        <v>36</v>
      </c>
      <c r="D181" s="74">
        <f t="shared" si="17"/>
        <v>64.840816768842103</v>
      </c>
      <c r="E181" s="75">
        <f t="shared" si="15"/>
        <v>72754.844690025886</v>
      </c>
      <c r="F181" s="76">
        <f t="shared" si="14"/>
        <v>43895</v>
      </c>
      <c r="G181" s="77" t="str">
        <f t="shared" si="18"/>
        <v>20:12</v>
      </c>
    </row>
    <row r="182" spans="1:7" ht="16" x14ac:dyDescent="0.2">
      <c r="A182" s="88" t="str">
        <f t="shared" si="13"/>
        <v/>
      </c>
      <c r="B182" s="78">
        <f t="shared" si="16"/>
        <v>158</v>
      </c>
      <c r="C182" s="79" t="s">
        <v>36</v>
      </c>
      <c r="D182" s="74">
        <f t="shared" si="17"/>
        <v>65.254520949667608</v>
      </c>
      <c r="E182" s="75">
        <f t="shared" si="15"/>
        <v>22099.575568523131</v>
      </c>
      <c r="F182" s="76">
        <f t="shared" si="14"/>
        <v>43896</v>
      </c>
      <c r="G182" s="77" t="str">
        <f t="shared" si="18"/>
        <v>06:08</v>
      </c>
    </row>
    <row r="183" spans="1:7" ht="16" x14ac:dyDescent="0.2">
      <c r="A183" s="88" t="str">
        <f t="shared" si="13"/>
        <v/>
      </c>
      <c r="B183" s="78">
        <f t="shared" si="16"/>
        <v>159</v>
      </c>
      <c r="C183" s="79" t="s">
        <v>36</v>
      </c>
      <c r="D183" s="74">
        <f t="shared" si="17"/>
        <v>65.668225130493113</v>
      </c>
      <c r="E183" s="75">
        <f t="shared" si="15"/>
        <v>57844.306447018513</v>
      </c>
      <c r="F183" s="76">
        <f t="shared" si="14"/>
        <v>43896</v>
      </c>
      <c r="G183" s="77" t="str">
        <f t="shared" si="18"/>
        <v>16:04</v>
      </c>
    </row>
    <row r="184" spans="1:7" ht="16" x14ac:dyDescent="0.2">
      <c r="A184" s="88" t="str">
        <f t="shared" si="13"/>
        <v/>
      </c>
      <c r="B184" s="78">
        <f t="shared" si="16"/>
        <v>160</v>
      </c>
      <c r="C184" s="79" t="s">
        <v>36</v>
      </c>
      <c r="D184" s="74">
        <f t="shared" si="17"/>
        <v>66.081929311318618</v>
      </c>
      <c r="E184" s="75">
        <f t="shared" si="15"/>
        <v>7189.0373255148334</v>
      </c>
      <c r="F184" s="76">
        <f t="shared" si="14"/>
        <v>43897</v>
      </c>
      <c r="G184" s="77" t="str">
        <f t="shared" si="18"/>
        <v>01:59</v>
      </c>
    </row>
    <row r="185" spans="1:7" ht="16" x14ac:dyDescent="0.2">
      <c r="A185" s="88" t="str">
        <f t="shared" si="13"/>
        <v/>
      </c>
      <c r="B185" s="78">
        <f t="shared" si="16"/>
        <v>161</v>
      </c>
      <c r="C185" s="79" t="s">
        <v>36</v>
      </c>
      <c r="D185" s="74">
        <f t="shared" si="17"/>
        <v>66.495633492144123</v>
      </c>
      <c r="E185" s="75">
        <f t="shared" si="15"/>
        <v>42933.768204011154</v>
      </c>
      <c r="F185" s="76">
        <f t="shared" si="14"/>
        <v>43897</v>
      </c>
      <c r="G185" s="77" t="str">
        <f t="shared" si="18"/>
        <v>11:55</v>
      </c>
    </row>
    <row r="186" spans="1:7" ht="16" x14ac:dyDescent="0.2">
      <c r="A186" s="88" t="str">
        <f t="shared" si="13"/>
        <v/>
      </c>
      <c r="B186" s="78">
        <f t="shared" si="16"/>
        <v>162</v>
      </c>
      <c r="C186" s="79" t="s">
        <v>36</v>
      </c>
      <c r="D186" s="74">
        <f t="shared" si="17"/>
        <v>66.909337672969627</v>
      </c>
      <c r="E186" s="75">
        <f t="shared" si="15"/>
        <v>78678.499082506532</v>
      </c>
      <c r="F186" s="76">
        <f t="shared" si="14"/>
        <v>43897</v>
      </c>
      <c r="G186" s="77" t="str">
        <f t="shared" si="18"/>
        <v>21:51</v>
      </c>
    </row>
    <row r="187" spans="1:7" ht="16" x14ac:dyDescent="0.2">
      <c r="A187" s="88" t="str">
        <f t="shared" si="13"/>
        <v/>
      </c>
      <c r="B187" s="78">
        <f t="shared" si="16"/>
        <v>163</v>
      </c>
      <c r="C187" s="79" t="s">
        <v>36</v>
      </c>
      <c r="D187" s="74">
        <f t="shared" si="17"/>
        <v>67.323041853795132</v>
      </c>
      <c r="E187" s="75">
        <f t="shared" si="15"/>
        <v>28023.229961002857</v>
      </c>
      <c r="F187" s="76">
        <f t="shared" si="14"/>
        <v>43898</v>
      </c>
      <c r="G187" s="77" t="str">
        <f t="shared" si="18"/>
        <v>07:47</v>
      </c>
    </row>
    <row r="188" spans="1:7" ht="16" x14ac:dyDescent="0.2">
      <c r="A188" s="88" t="str">
        <f t="shared" si="13"/>
        <v/>
      </c>
      <c r="B188" s="78">
        <f t="shared" si="16"/>
        <v>164</v>
      </c>
      <c r="C188" s="79" t="s">
        <v>36</v>
      </c>
      <c r="D188" s="74">
        <f t="shared" si="17"/>
        <v>67.736746034620637</v>
      </c>
      <c r="E188" s="75">
        <f t="shared" si="15"/>
        <v>63767.960839499174</v>
      </c>
      <c r="F188" s="76">
        <f t="shared" si="14"/>
        <v>43898</v>
      </c>
      <c r="G188" s="77" t="str">
        <f t="shared" si="18"/>
        <v>17:42</v>
      </c>
    </row>
    <row r="189" spans="1:7" ht="16" x14ac:dyDescent="0.2">
      <c r="A189" s="88" t="str">
        <f t="shared" si="13"/>
        <v/>
      </c>
      <c r="B189" s="78">
        <f t="shared" si="16"/>
        <v>165</v>
      </c>
      <c r="C189" s="79" t="s">
        <v>36</v>
      </c>
      <c r="D189" s="74">
        <f t="shared" si="17"/>
        <v>68.150450215446142</v>
      </c>
      <c r="E189" s="75">
        <f t="shared" si="15"/>
        <v>13112.691717994559</v>
      </c>
      <c r="F189" s="76">
        <f t="shared" si="14"/>
        <v>43899</v>
      </c>
      <c r="G189" s="77" t="str">
        <f t="shared" si="18"/>
        <v>03:38</v>
      </c>
    </row>
    <row r="190" spans="1:7" ht="16" x14ac:dyDescent="0.2">
      <c r="A190" s="88" t="str">
        <f t="shared" si="13"/>
        <v/>
      </c>
      <c r="B190" s="78">
        <f t="shared" si="16"/>
        <v>166</v>
      </c>
      <c r="C190" s="79" t="s">
        <v>36</v>
      </c>
      <c r="D190" s="74">
        <f t="shared" si="17"/>
        <v>68.564154396271647</v>
      </c>
      <c r="E190" s="75">
        <f t="shared" si="15"/>
        <v>48857.422596490876</v>
      </c>
      <c r="F190" s="76">
        <f t="shared" si="14"/>
        <v>43899</v>
      </c>
      <c r="G190" s="77" t="str">
        <f t="shared" si="18"/>
        <v>13:34</v>
      </c>
    </row>
    <row r="191" spans="1:7" ht="16" x14ac:dyDescent="0.2">
      <c r="A191" s="88" t="str">
        <f t="shared" si="13"/>
        <v/>
      </c>
      <c r="B191" s="78">
        <f t="shared" si="16"/>
        <v>167</v>
      </c>
      <c r="C191" s="79" t="s">
        <v>36</v>
      </c>
      <c r="D191" s="74">
        <f t="shared" si="17"/>
        <v>68.977858577097152</v>
      </c>
      <c r="E191" s="75">
        <f t="shared" si="15"/>
        <v>84602.153474987193</v>
      </c>
      <c r="F191" s="76">
        <f t="shared" si="14"/>
        <v>43899</v>
      </c>
      <c r="G191" s="77" t="str">
        <f t="shared" si="18"/>
        <v>23:30</v>
      </c>
    </row>
    <row r="192" spans="1:7" ht="16" x14ac:dyDescent="0.2">
      <c r="A192" s="88" t="str">
        <f t="shared" si="13"/>
        <v/>
      </c>
      <c r="B192" s="78">
        <f t="shared" si="16"/>
        <v>168</v>
      </c>
      <c r="C192" s="79" t="s">
        <v>36</v>
      </c>
      <c r="D192" s="74">
        <f t="shared" si="17"/>
        <v>69.391562757922657</v>
      </c>
      <c r="E192" s="75">
        <f t="shared" si="15"/>
        <v>33946.884353482579</v>
      </c>
      <c r="F192" s="76">
        <f t="shared" si="14"/>
        <v>43900</v>
      </c>
      <c r="G192" s="77" t="str">
        <f t="shared" si="18"/>
        <v>09:25</v>
      </c>
    </row>
    <row r="193" spans="1:7" ht="16" x14ac:dyDescent="0.2">
      <c r="A193" s="88" t="str">
        <f t="shared" si="13"/>
        <v/>
      </c>
      <c r="B193" s="78">
        <f t="shared" si="16"/>
        <v>169</v>
      </c>
      <c r="C193" s="79" t="s">
        <v>36</v>
      </c>
      <c r="D193" s="74">
        <f t="shared" si="17"/>
        <v>69.805266938748161</v>
      </c>
      <c r="E193" s="75">
        <f t="shared" si="15"/>
        <v>69691.615231979828</v>
      </c>
      <c r="F193" s="76">
        <f t="shared" si="14"/>
        <v>43900</v>
      </c>
      <c r="G193" s="77" t="str">
        <f t="shared" si="18"/>
        <v>19:21</v>
      </c>
    </row>
    <row r="194" spans="1:7" ht="16" x14ac:dyDescent="0.2">
      <c r="A194" s="88" t="str">
        <f t="shared" si="13"/>
        <v/>
      </c>
      <c r="B194" s="78">
        <f t="shared" si="16"/>
        <v>170</v>
      </c>
      <c r="C194" s="79" t="s">
        <v>36</v>
      </c>
      <c r="D194" s="74">
        <f t="shared" si="17"/>
        <v>70.218971119573666</v>
      </c>
      <c r="E194" s="75">
        <f t="shared" si="15"/>
        <v>19036.346110475217</v>
      </c>
      <c r="F194" s="76">
        <f t="shared" si="14"/>
        <v>43901</v>
      </c>
      <c r="G194" s="77" t="str">
        <f t="shared" si="18"/>
        <v>05:17</v>
      </c>
    </row>
    <row r="195" spans="1:7" ht="16" x14ac:dyDescent="0.2">
      <c r="A195" s="88" t="str">
        <f t="shared" si="13"/>
        <v/>
      </c>
      <c r="B195" s="78">
        <f t="shared" si="16"/>
        <v>171</v>
      </c>
      <c r="C195" s="79" t="s">
        <v>36</v>
      </c>
      <c r="D195" s="74">
        <f t="shared" si="17"/>
        <v>70.632675300399171</v>
      </c>
      <c r="E195" s="75">
        <f t="shared" si="15"/>
        <v>54781.076988971538</v>
      </c>
      <c r="F195" s="76">
        <f t="shared" si="14"/>
        <v>43901</v>
      </c>
      <c r="G195" s="77" t="str">
        <f t="shared" si="18"/>
        <v>15:13</v>
      </c>
    </row>
    <row r="196" spans="1:7" ht="16" x14ac:dyDescent="0.2">
      <c r="A196" s="88" t="str">
        <f t="shared" si="13"/>
        <v/>
      </c>
      <c r="B196" s="78">
        <f t="shared" si="16"/>
        <v>172</v>
      </c>
      <c r="C196" s="79" t="s">
        <v>36</v>
      </c>
      <c r="D196" s="74">
        <f t="shared" si="17"/>
        <v>71.046379481224676</v>
      </c>
      <c r="E196" s="75">
        <f t="shared" si="15"/>
        <v>4125.8078674669214</v>
      </c>
      <c r="F196" s="76">
        <f t="shared" si="14"/>
        <v>43902</v>
      </c>
      <c r="G196" s="77" t="str">
        <f t="shared" si="18"/>
        <v>01:08</v>
      </c>
    </row>
    <row r="197" spans="1:7" ht="16" x14ac:dyDescent="0.2">
      <c r="A197" s="88" t="str">
        <f t="shared" si="13"/>
        <v/>
      </c>
      <c r="B197" s="78">
        <f t="shared" si="16"/>
        <v>173</v>
      </c>
      <c r="C197" s="79" t="s">
        <v>36</v>
      </c>
      <c r="D197" s="74">
        <f t="shared" si="17"/>
        <v>71.460083662050181</v>
      </c>
      <c r="E197" s="75">
        <f t="shared" si="15"/>
        <v>39870.53874596324</v>
      </c>
      <c r="F197" s="76">
        <f t="shared" si="14"/>
        <v>43902</v>
      </c>
      <c r="G197" s="77" t="str">
        <f t="shared" si="18"/>
        <v>11:04</v>
      </c>
    </row>
    <row r="198" spans="1:7" ht="16" x14ac:dyDescent="0.2">
      <c r="A198" s="88" t="str">
        <f t="shared" si="13"/>
        <v/>
      </c>
      <c r="B198" s="78">
        <f t="shared" si="16"/>
        <v>174</v>
      </c>
      <c r="C198" s="79" t="s">
        <v>36</v>
      </c>
      <c r="D198" s="74">
        <f t="shared" si="17"/>
        <v>71.873787842875686</v>
      </c>
      <c r="E198" s="75">
        <f t="shared" si="15"/>
        <v>75615.269624459557</v>
      </c>
      <c r="F198" s="76">
        <f t="shared" si="14"/>
        <v>43902</v>
      </c>
      <c r="G198" s="77" t="str">
        <f t="shared" si="18"/>
        <v>21:00</v>
      </c>
    </row>
    <row r="199" spans="1:7" ht="16" x14ac:dyDescent="0.2">
      <c r="A199" s="88" t="str">
        <f t="shared" si="13"/>
        <v/>
      </c>
      <c r="B199" s="78">
        <f t="shared" si="16"/>
        <v>175</v>
      </c>
      <c r="C199" s="79" t="s">
        <v>36</v>
      </c>
      <c r="D199" s="74">
        <f t="shared" si="17"/>
        <v>72.287492023701191</v>
      </c>
      <c r="E199" s="75">
        <f t="shared" si="15"/>
        <v>24960.000502954943</v>
      </c>
      <c r="F199" s="76">
        <f t="shared" si="14"/>
        <v>43903</v>
      </c>
      <c r="G199" s="77" t="str">
        <f t="shared" si="18"/>
        <v>06:56</v>
      </c>
    </row>
    <row r="200" spans="1:7" ht="16" x14ac:dyDescent="0.2">
      <c r="A200" s="88" t="str">
        <f t="shared" si="13"/>
        <v/>
      </c>
      <c r="B200" s="78">
        <f t="shared" si="16"/>
        <v>176</v>
      </c>
      <c r="C200" s="79" t="s">
        <v>36</v>
      </c>
      <c r="D200" s="74">
        <f t="shared" si="17"/>
        <v>72.701196204526696</v>
      </c>
      <c r="E200" s="75">
        <f t="shared" si="15"/>
        <v>60704.73138145126</v>
      </c>
      <c r="F200" s="76">
        <f t="shared" si="14"/>
        <v>43903</v>
      </c>
      <c r="G200" s="77" t="str">
        <f t="shared" si="18"/>
        <v>16:51</v>
      </c>
    </row>
    <row r="201" spans="1:7" ht="16" x14ac:dyDescent="0.2">
      <c r="A201" s="88" t="str">
        <f t="shared" si="13"/>
        <v/>
      </c>
      <c r="B201" s="78">
        <f t="shared" si="16"/>
        <v>177</v>
      </c>
      <c r="C201" s="79" t="s">
        <v>36</v>
      </c>
      <c r="D201" s="74">
        <f t="shared" si="17"/>
        <v>73.1149003853522</v>
      </c>
      <c r="E201" s="75">
        <f t="shared" si="15"/>
        <v>10049.462259946647</v>
      </c>
      <c r="F201" s="76">
        <f t="shared" si="14"/>
        <v>43904</v>
      </c>
      <c r="G201" s="77" t="str">
        <f t="shared" si="18"/>
        <v>02:47</v>
      </c>
    </row>
    <row r="202" spans="1:7" ht="16" x14ac:dyDescent="0.2">
      <c r="A202" s="88" t="str">
        <f t="shared" si="13"/>
        <v/>
      </c>
      <c r="B202" s="78">
        <f t="shared" si="16"/>
        <v>178</v>
      </c>
      <c r="C202" s="79" t="s">
        <v>36</v>
      </c>
      <c r="D202" s="74">
        <f t="shared" si="17"/>
        <v>73.528604566177705</v>
      </c>
      <c r="E202" s="75">
        <f t="shared" si="15"/>
        <v>45794.193138443894</v>
      </c>
      <c r="F202" s="76">
        <f t="shared" si="14"/>
        <v>43904</v>
      </c>
      <c r="G202" s="77" t="str">
        <f t="shared" si="18"/>
        <v>12:43</v>
      </c>
    </row>
    <row r="203" spans="1:7" ht="16" x14ac:dyDescent="0.2">
      <c r="A203" s="88" t="str">
        <f t="shared" si="13"/>
        <v/>
      </c>
      <c r="B203" s="78">
        <f t="shared" si="16"/>
        <v>179</v>
      </c>
      <c r="C203" s="79" t="s">
        <v>36</v>
      </c>
      <c r="D203" s="74">
        <f t="shared" si="17"/>
        <v>73.94230874700321</v>
      </c>
      <c r="E203" s="75">
        <f t="shared" si="15"/>
        <v>81538.924016939287</v>
      </c>
      <c r="F203" s="76">
        <f t="shared" si="14"/>
        <v>43904</v>
      </c>
      <c r="G203" s="77" t="str">
        <f t="shared" si="18"/>
        <v>22:38</v>
      </c>
    </row>
    <row r="204" spans="1:7" ht="16" x14ac:dyDescent="0.2">
      <c r="A204" s="88" t="str">
        <f t="shared" si="13"/>
        <v/>
      </c>
      <c r="B204" s="78">
        <f t="shared" si="16"/>
        <v>180</v>
      </c>
      <c r="C204" s="79" t="s">
        <v>36</v>
      </c>
      <c r="D204" s="74">
        <f t="shared" si="17"/>
        <v>74.356012927828715</v>
      </c>
      <c r="E204" s="75">
        <f t="shared" si="15"/>
        <v>30883.654895436532</v>
      </c>
      <c r="F204" s="76">
        <f t="shared" si="14"/>
        <v>43905</v>
      </c>
      <c r="G204" s="77" t="str">
        <f t="shared" si="18"/>
        <v>08:34</v>
      </c>
    </row>
    <row r="205" spans="1:7" ht="16" x14ac:dyDescent="0.2">
      <c r="A205" s="88" t="str">
        <f t="shared" si="13"/>
        <v/>
      </c>
      <c r="B205" s="78">
        <f t="shared" si="16"/>
        <v>181</v>
      </c>
      <c r="C205" s="79" t="s">
        <v>36</v>
      </c>
      <c r="D205" s="74">
        <f t="shared" si="17"/>
        <v>74.76971710865422</v>
      </c>
      <c r="E205" s="75">
        <f t="shared" si="15"/>
        <v>66628.38577393099</v>
      </c>
      <c r="F205" s="76">
        <f t="shared" si="14"/>
        <v>43905</v>
      </c>
      <c r="G205" s="77" t="str">
        <f t="shared" si="18"/>
        <v>18:30</v>
      </c>
    </row>
    <row r="206" spans="1:7" ht="16" x14ac:dyDescent="0.2">
      <c r="A206" s="88" t="str">
        <f t="shared" si="13"/>
        <v/>
      </c>
      <c r="B206" s="78">
        <f t="shared" si="16"/>
        <v>182</v>
      </c>
      <c r="C206" s="79" t="s">
        <v>36</v>
      </c>
      <c r="D206" s="74">
        <f t="shared" si="17"/>
        <v>75.183421289479725</v>
      </c>
      <c r="E206" s="75">
        <f t="shared" si="15"/>
        <v>15973.116652427305</v>
      </c>
      <c r="F206" s="76">
        <f t="shared" si="14"/>
        <v>43906</v>
      </c>
      <c r="G206" s="77" t="str">
        <f t="shared" si="18"/>
        <v>04:26</v>
      </c>
    </row>
    <row r="207" spans="1:7" ht="16" x14ac:dyDescent="0.2">
      <c r="A207" s="88" t="str">
        <f t="shared" si="13"/>
        <v/>
      </c>
      <c r="B207" s="78">
        <f t="shared" si="16"/>
        <v>183</v>
      </c>
      <c r="C207" s="79" t="s">
        <v>36</v>
      </c>
      <c r="D207" s="74">
        <f t="shared" si="17"/>
        <v>75.59712547030523</v>
      </c>
      <c r="E207" s="75">
        <f t="shared" si="15"/>
        <v>51717.847530923624</v>
      </c>
      <c r="F207" s="76">
        <f t="shared" si="14"/>
        <v>43906</v>
      </c>
      <c r="G207" s="77" t="str">
        <f t="shared" si="18"/>
        <v>14:21</v>
      </c>
    </row>
    <row r="208" spans="1:7" ht="16" x14ac:dyDescent="0.2">
      <c r="A208" s="88" t="str">
        <f t="shared" si="13"/>
        <v/>
      </c>
      <c r="B208" s="78">
        <f t="shared" si="16"/>
        <v>184</v>
      </c>
      <c r="C208" s="79" t="s">
        <v>36</v>
      </c>
      <c r="D208" s="74">
        <f t="shared" si="17"/>
        <v>76.010829651130734</v>
      </c>
      <c r="E208" s="75">
        <f t="shared" si="15"/>
        <v>1062.578409419941</v>
      </c>
      <c r="F208" s="76">
        <f t="shared" si="14"/>
        <v>43907</v>
      </c>
      <c r="G208" s="77" t="str">
        <f t="shared" si="18"/>
        <v>00:17</v>
      </c>
    </row>
    <row r="209" spans="1:7" ht="16" x14ac:dyDescent="0.2">
      <c r="A209" s="88" t="str">
        <f t="shared" si="13"/>
        <v/>
      </c>
      <c r="B209" s="78">
        <f t="shared" si="16"/>
        <v>185</v>
      </c>
      <c r="C209" s="79" t="s">
        <v>36</v>
      </c>
      <c r="D209" s="74">
        <f t="shared" si="17"/>
        <v>76.424533831956239</v>
      </c>
      <c r="E209" s="75">
        <f t="shared" si="15"/>
        <v>36807.309287916258</v>
      </c>
      <c r="F209" s="76">
        <f t="shared" si="14"/>
        <v>43907</v>
      </c>
      <c r="G209" s="77" t="str">
        <f t="shared" si="18"/>
        <v>10:13</v>
      </c>
    </row>
    <row r="210" spans="1:7" ht="16" x14ac:dyDescent="0.2">
      <c r="A210" s="88" t="str">
        <f t="shared" si="13"/>
        <v/>
      </c>
      <c r="B210" s="78">
        <f t="shared" si="16"/>
        <v>186</v>
      </c>
      <c r="C210" s="79" t="s">
        <v>36</v>
      </c>
      <c r="D210" s="74">
        <f t="shared" si="17"/>
        <v>76.838238012781744</v>
      </c>
      <c r="E210" s="75">
        <f t="shared" si="15"/>
        <v>72552.040166410719</v>
      </c>
      <c r="F210" s="76">
        <f t="shared" si="14"/>
        <v>43907</v>
      </c>
      <c r="G210" s="77" t="str">
        <f t="shared" si="18"/>
        <v>20:09</v>
      </c>
    </row>
    <row r="211" spans="1:7" ht="16" x14ac:dyDescent="0.2">
      <c r="A211" s="88" t="str">
        <f t="shared" si="13"/>
        <v/>
      </c>
      <c r="B211" s="78">
        <f t="shared" si="16"/>
        <v>187</v>
      </c>
      <c r="C211" s="79" t="s">
        <v>36</v>
      </c>
      <c r="D211" s="74">
        <f t="shared" si="17"/>
        <v>77.251942193607249</v>
      </c>
      <c r="E211" s="75">
        <f t="shared" si="15"/>
        <v>21896.771044907964</v>
      </c>
      <c r="F211" s="76">
        <f t="shared" si="14"/>
        <v>43908</v>
      </c>
      <c r="G211" s="77" t="str">
        <f t="shared" si="18"/>
        <v>06:04</v>
      </c>
    </row>
    <row r="212" spans="1:7" ht="16" x14ac:dyDescent="0.2">
      <c r="A212" s="88" t="str">
        <f t="shared" si="13"/>
        <v/>
      </c>
      <c r="B212" s="78">
        <f t="shared" si="16"/>
        <v>188</v>
      </c>
      <c r="C212" s="79" t="s">
        <v>36</v>
      </c>
      <c r="D212" s="74">
        <f t="shared" si="17"/>
        <v>77.665646374432754</v>
      </c>
      <c r="E212" s="75">
        <f t="shared" si="15"/>
        <v>57641.501923403346</v>
      </c>
      <c r="F212" s="76">
        <f t="shared" si="14"/>
        <v>43908</v>
      </c>
      <c r="G212" s="77" t="str">
        <f t="shared" si="18"/>
        <v>16:00</v>
      </c>
    </row>
    <row r="213" spans="1:7" ht="16" x14ac:dyDescent="0.2">
      <c r="A213" s="88" t="str">
        <f t="shared" si="13"/>
        <v/>
      </c>
      <c r="B213" s="78">
        <f t="shared" si="16"/>
        <v>189</v>
      </c>
      <c r="C213" s="79" t="s">
        <v>36</v>
      </c>
      <c r="D213" s="74">
        <f t="shared" si="17"/>
        <v>78.079350555258259</v>
      </c>
      <c r="E213" s="75">
        <f t="shared" si="15"/>
        <v>6986.2328019005981</v>
      </c>
      <c r="F213" s="76">
        <f t="shared" si="14"/>
        <v>43909</v>
      </c>
      <c r="G213" s="77" t="str">
        <f t="shared" si="18"/>
        <v>01:56</v>
      </c>
    </row>
    <row r="214" spans="1:7" ht="16" x14ac:dyDescent="0.2">
      <c r="A214" s="88" t="str">
        <f t="shared" si="13"/>
        <v/>
      </c>
      <c r="B214" s="78">
        <f t="shared" si="16"/>
        <v>190</v>
      </c>
      <c r="C214" s="79" t="s">
        <v>36</v>
      </c>
      <c r="D214" s="74">
        <f t="shared" si="17"/>
        <v>78.493054736083764</v>
      </c>
      <c r="E214" s="75">
        <f t="shared" si="15"/>
        <v>42730.963680395987</v>
      </c>
      <c r="F214" s="76">
        <f t="shared" si="14"/>
        <v>43909</v>
      </c>
      <c r="G214" s="77" t="str">
        <f t="shared" si="18"/>
        <v>11:52</v>
      </c>
    </row>
    <row r="215" spans="1:7" ht="16" x14ac:dyDescent="0.2">
      <c r="A215" s="88" t="str">
        <f t="shared" ref="A215:A278" si="19">IF(INT(D215)=$D$10-1,IF(A214="",1,A214+1),"")</f>
        <v/>
      </c>
      <c r="B215" s="78">
        <f t="shared" si="16"/>
        <v>191</v>
      </c>
      <c r="C215" s="79" t="s">
        <v>36</v>
      </c>
      <c r="D215" s="74">
        <f t="shared" si="17"/>
        <v>78.906758916909268</v>
      </c>
      <c r="E215" s="75">
        <f t="shared" si="15"/>
        <v>78475.694558891366</v>
      </c>
      <c r="F215" s="76">
        <f t="shared" si="14"/>
        <v>43909</v>
      </c>
      <c r="G215" s="77" t="str">
        <f t="shared" si="18"/>
        <v>21:47</v>
      </c>
    </row>
    <row r="216" spans="1:7" ht="16" x14ac:dyDescent="0.2">
      <c r="A216" s="88" t="str">
        <f t="shared" si="19"/>
        <v/>
      </c>
      <c r="B216" s="78">
        <f t="shared" si="16"/>
        <v>192</v>
      </c>
      <c r="C216" s="79" t="s">
        <v>36</v>
      </c>
      <c r="D216" s="74">
        <f t="shared" si="17"/>
        <v>79.320463097734773</v>
      </c>
      <c r="E216" s="75">
        <f t="shared" si="15"/>
        <v>27820.42543738769</v>
      </c>
      <c r="F216" s="76">
        <f t="shared" si="14"/>
        <v>43910</v>
      </c>
      <c r="G216" s="77" t="str">
        <f t="shared" si="18"/>
        <v>07:43</v>
      </c>
    </row>
    <row r="217" spans="1:7" ht="16" x14ac:dyDescent="0.2">
      <c r="A217" s="88" t="str">
        <f t="shared" si="19"/>
        <v/>
      </c>
      <c r="B217" s="78">
        <f t="shared" si="16"/>
        <v>193</v>
      </c>
      <c r="C217" s="79" t="s">
        <v>36</v>
      </c>
      <c r="D217" s="74">
        <f t="shared" si="17"/>
        <v>79.734167278560278</v>
      </c>
      <c r="E217" s="75">
        <f t="shared" si="15"/>
        <v>63565.156315884007</v>
      </c>
      <c r="F217" s="76">
        <f t="shared" ref="F217:F280" si="20">DATE($D$6,1,1+INT(D217))</f>
        <v>43910</v>
      </c>
      <c r="G217" s="77" t="str">
        <f t="shared" si="18"/>
        <v>17:39</v>
      </c>
    </row>
    <row r="218" spans="1:7" ht="16" x14ac:dyDescent="0.2">
      <c r="A218" s="88" t="str">
        <f t="shared" si="19"/>
        <v/>
      </c>
      <c r="B218" s="78">
        <f t="shared" si="16"/>
        <v>194</v>
      </c>
      <c r="C218" s="79" t="s">
        <v>36</v>
      </c>
      <c r="D218" s="74">
        <f t="shared" si="17"/>
        <v>80.147871459385783</v>
      </c>
      <c r="E218" s="75">
        <f t="shared" ref="E218:E281" si="21">MOD(D218*3600*24,3600*24)+(B218/870)*600</f>
        <v>12909.887194380324</v>
      </c>
      <c r="F218" s="76">
        <f t="shared" si="20"/>
        <v>43911</v>
      </c>
      <c r="G218" s="77" t="str">
        <f t="shared" si="18"/>
        <v>03:35</v>
      </c>
    </row>
    <row r="219" spans="1:7" ht="16" x14ac:dyDescent="0.2">
      <c r="A219" s="88" t="str">
        <f t="shared" si="19"/>
        <v/>
      </c>
      <c r="B219" s="78">
        <f t="shared" ref="B219:B282" si="22">B218+1</f>
        <v>195</v>
      </c>
      <c r="C219" s="79" t="s">
        <v>36</v>
      </c>
      <c r="D219" s="74">
        <f t="shared" ref="D219:D282" si="23">D218+(360/870.187)</f>
        <v>80.561575640211288</v>
      </c>
      <c r="E219" s="75">
        <f t="shared" si="21"/>
        <v>48654.618072876641</v>
      </c>
      <c r="F219" s="76">
        <f t="shared" si="20"/>
        <v>43911</v>
      </c>
      <c r="G219" s="77" t="str">
        <f t="shared" ref="G219:G282" si="24">CONCATENATE(TEXT(INT(E219/3600),"00"),":",TEXT(INT((E219-3600*INT(E219/3600))/60),"00"))</f>
        <v>13:30</v>
      </c>
    </row>
    <row r="220" spans="1:7" ht="16" x14ac:dyDescent="0.2">
      <c r="A220" s="88" t="str">
        <f t="shared" si="19"/>
        <v/>
      </c>
      <c r="B220" s="78">
        <f t="shared" si="22"/>
        <v>196</v>
      </c>
      <c r="C220" s="79" t="s">
        <v>36</v>
      </c>
      <c r="D220" s="74">
        <f t="shared" si="23"/>
        <v>80.975279821036793</v>
      </c>
      <c r="E220" s="75">
        <f t="shared" si="21"/>
        <v>84399.348951372027</v>
      </c>
      <c r="F220" s="76">
        <f t="shared" si="20"/>
        <v>43911</v>
      </c>
      <c r="G220" s="77" t="str">
        <f t="shared" si="24"/>
        <v>23:26</v>
      </c>
    </row>
    <row r="221" spans="1:7" ht="16" x14ac:dyDescent="0.2">
      <c r="A221" s="88" t="str">
        <f t="shared" si="19"/>
        <v/>
      </c>
      <c r="B221" s="78">
        <f t="shared" si="22"/>
        <v>197</v>
      </c>
      <c r="C221" s="79" t="s">
        <v>36</v>
      </c>
      <c r="D221" s="74">
        <f t="shared" si="23"/>
        <v>81.388984001862298</v>
      </c>
      <c r="E221" s="75">
        <f t="shared" si="21"/>
        <v>33744.079829867413</v>
      </c>
      <c r="F221" s="76">
        <f t="shared" si="20"/>
        <v>43912</v>
      </c>
      <c r="G221" s="77" t="str">
        <f t="shared" si="24"/>
        <v>09:22</v>
      </c>
    </row>
    <row r="222" spans="1:7" ht="16" x14ac:dyDescent="0.2">
      <c r="A222" s="88" t="str">
        <f t="shared" si="19"/>
        <v/>
      </c>
      <c r="B222" s="78">
        <f t="shared" si="22"/>
        <v>198</v>
      </c>
      <c r="C222" s="79" t="s">
        <v>36</v>
      </c>
      <c r="D222" s="74">
        <f t="shared" si="23"/>
        <v>81.802688182687803</v>
      </c>
      <c r="E222" s="75">
        <f t="shared" si="21"/>
        <v>69488.810708364661</v>
      </c>
      <c r="F222" s="76">
        <f t="shared" si="20"/>
        <v>43912</v>
      </c>
      <c r="G222" s="77" t="str">
        <f t="shared" si="24"/>
        <v>19:18</v>
      </c>
    </row>
    <row r="223" spans="1:7" ht="16" x14ac:dyDescent="0.2">
      <c r="A223" s="88" t="str">
        <f t="shared" si="19"/>
        <v/>
      </c>
      <c r="B223" s="78">
        <f t="shared" si="22"/>
        <v>199</v>
      </c>
      <c r="C223" s="79" t="s">
        <v>36</v>
      </c>
      <c r="D223" s="74">
        <f t="shared" si="23"/>
        <v>82.216392363513307</v>
      </c>
      <c r="E223" s="75">
        <f t="shared" si="21"/>
        <v>18833.54158686005</v>
      </c>
      <c r="F223" s="76">
        <f t="shared" si="20"/>
        <v>43913</v>
      </c>
      <c r="G223" s="77" t="str">
        <f t="shared" si="24"/>
        <v>05:13</v>
      </c>
    </row>
    <row r="224" spans="1:7" ht="16" x14ac:dyDescent="0.2">
      <c r="A224" s="88" t="str">
        <f t="shared" si="19"/>
        <v/>
      </c>
      <c r="B224" s="78">
        <f t="shared" si="22"/>
        <v>200</v>
      </c>
      <c r="C224" s="79" t="s">
        <v>36</v>
      </c>
      <c r="D224" s="74">
        <f t="shared" si="23"/>
        <v>82.630096544338812</v>
      </c>
      <c r="E224" s="75">
        <f t="shared" si="21"/>
        <v>54578.27246535544</v>
      </c>
      <c r="F224" s="76">
        <f t="shared" si="20"/>
        <v>43913</v>
      </c>
      <c r="G224" s="77" t="str">
        <f t="shared" si="24"/>
        <v>15:09</v>
      </c>
    </row>
    <row r="225" spans="1:7" ht="16" x14ac:dyDescent="0.2">
      <c r="A225" s="88" t="str">
        <f t="shared" si="19"/>
        <v/>
      </c>
      <c r="B225" s="78">
        <f t="shared" si="22"/>
        <v>201</v>
      </c>
      <c r="C225" s="79" t="s">
        <v>36</v>
      </c>
      <c r="D225" s="74">
        <f t="shared" si="23"/>
        <v>83.043800725164317</v>
      </c>
      <c r="E225" s="75">
        <f t="shared" si="21"/>
        <v>3923.0033438517553</v>
      </c>
      <c r="F225" s="76">
        <f t="shared" si="20"/>
        <v>43914</v>
      </c>
      <c r="G225" s="77" t="str">
        <f t="shared" si="24"/>
        <v>01:05</v>
      </c>
    </row>
    <row r="226" spans="1:7" ht="16" x14ac:dyDescent="0.2">
      <c r="A226" s="88" t="str">
        <f t="shared" si="19"/>
        <v/>
      </c>
      <c r="B226" s="78">
        <f t="shared" si="22"/>
        <v>202</v>
      </c>
      <c r="C226" s="79" t="s">
        <v>36</v>
      </c>
      <c r="D226" s="74">
        <f t="shared" si="23"/>
        <v>83.457504905989822</v>
      </c>
      <c r="E226" s="75">
        <f t="shared" si="21"/>
        <v>39667.734222348074</v>
      </c>
      <c r="F226" s="76">
        <f t="shared" si="20"/>
        <v>43914</v>
      </c>
      <c r="G226" s="77" t="str">
        <f t="shared" si="24"/>
        <v>11:01</v>
      </c>
    </row>
    <row r="227" spans="1:7" ht="16" x14ac:dyDescent="0.2">
      <c r="A227" s="88" t="str">
        <f t="shared" si="19"/>
        <v/>
      </c>
      <c r="B227" s="78">
        <f t="shared" si="22"/>
        <v>203</v>
      </c>
      <c r="C227" s="79" t="s">
        <v>36</v>
      </c>
      <c r="D227" s="74">
        <f t="shared" si="23"/>
        <v>83.871209086815327</v>
      </c>
      <c r="E227" s="75">
        <f t="shared" si="21"/>
        <v>75412.465100844391</v>
      </c>
      <c r="F227" s="76">
        <f t="shared" si="20"/>
        <v>43914</v>
      </c>
      <c r="G227" s="77" t="str">
        <f t="shared" si="24"/>
        <v>20:56</v>
      </c>
    </row>
    <row r="228" spans="1:7" ht="16" x14ac:dyDescent="0.2">
      <c r="A228" s="88" t="str">
        <f t="shared" si="19"/>
        <v/>
      </c>
      <c r="B228" s="78">
        <f t="shared" si="22"/>
        <v>204</v>
      </c>
      <c r="C228" s="79" t="s">
        <v>36</v>
      </c>
      <c r="D228" s="74">
        <f t="shared" si="23"/>
        <v>84.284913267640832</v>
      </c>
      <c r="E228" s="75">
        <f t="shared" si="21"/>
        <v>24757.195979340708</v>
      </c>
      <c r="F228" s="76">
        <f t="shared" si="20"/>
        <v>43915</v>
      </c>
      <c r="G228" s="77" t="str">
        <f t="shared" si="24"/>
        <v>06:52</v>
      </c>
    </row>
    <row r="229" spans="1:7" ht="16" x14ac:dyDescent="0.2">
      <c r="A229" s="88" t="str">
        <f t="shared" si="19"/>
        <v/>
      </c>
      <c r="B229" s="78">
        <f t="shared" si="22"/>
        <v>205</v>
      </c>
      <c r="C229" s="79" t="s">
        <v>36</v>
      </c>
      <c r="D229" s="74">
        <f t="shared" si="23"/>
        <v>84.698617448466337</v>
      </c>
      <c r="E229" s="75">
        <f t="shared" si="21"/>
        <v>60501.926857836093</v>
      </c>
      <c r="F229" s="76">
        <f t="shared" si="20"/>
        <v>43915</v>
      </c>
      <c r="G229" s="77" t="str">
        <f t="shared" si="24"/>
        <v>16:48</v>
      </c>
    </row>
    <row r="230" spans="1:7" ht="16" x14ac:dyDescent="0.2">
      <c r="A230" s="88" t="str">
        <f t="shared" si="19"/>
        <v/>
      </c>
      <c r="B230" s="78">
        <f t="shared" si="22"/>
        <v>206</v>
      </c>
      <c r="C230" s="79" t="s">
        <v>36</v>
      </c>
      <c r="D230" s="74">
        <f t="shared" si="23"/>
        <v>85.112321629291841</v>
      </c>
      <c r="E230" s="75">
        <f t="shared" si="21"/>
        <v>9846.6577363314809</v>
      </c>
      <c r="F230" s="76">
        <f t="shared" si="20"/>
        <v>43916</v>
      </c>
      <c r="G230" s="77" t="str">
        <f t="shared" si="24"/>
        <v>02:44</v>
      </c>
    </row>
    <row r="231" spans="1:7" ht="16" x14ac:dyDescent="0.2">
      <c r="A231" s="88" t="str">
        <f t="shared" si="19"/>
        <v/>
      </c>
      <c r="B231" s="78">
        <f t="shared" si="22"/>
        <v>207</v>
      </c>
      <c r="C231" s="79" t="s">
        <v>36</v>
      </c>
      <c r="D231" s="74">
        <f t="shared" si="23"/>
        <v>85.526025810117346</v>
      </c>
      <c r="E231" s="75">
        <f t="shared" si="21"/>
        <v>45591.388614828727</v>
      </c>
      <c r="F231" s="76">
        <f t="shared" si="20"/>
        <v>43916</v>
      </c>
      <c r="G231" s="77" t="str">
        <f t="shared" si="24"/>
        <v>12:39</v>
      </c>
    </row>
    <row r="232" spans="1:7" ht="16" x14ac:dyDescent="0.2">
      <c r="A232" s="88" t="str">
        <f t="shared" si="19"/>
        <v/>
      </c>
      <c r="B232" s="78">
        <f t="shared" si="22"/>
        <v>208</v>
      </c>
      <c r="C232" s="79" t="s">
        <v>36</v>
      </c>
      <c r="D232" s="74">
        <f t="shared" si="23"/>
        <v>85.939729990942851</v>
      </c>
      <c r="E232" s="75">
        <f t="shared" si="21"/>
        <v>81336.11949332412</v>
      </c>
      <c r="F232" s="76">
        <f t="shared" si="20"/>
        <v>43916</v>
      </c>
      <c r="G232" s="77" t="str">
        <f t="shared" si="24"/>
        <v>22:35</v>
      </c>
    </row>
    <row r="233" spans="1:7" ht="16" x14ac:dyDescent="0.2">
      <c r="A233" s="88" t="str">
        <f t="shared" si="19"/>
        <v/>
      </c>
      <c r="B233" s="78">
        <f t="shared" si="22"/>
        <v>209</v>
      </c>
      <c r="C233" s="79" t="s">
        <v>36</v>
      </c>
      <c r="D233" s="74">
        <f t="shared" si="23"/>
        <v>86.353434171768356</v>
      </c>
      <c r="E233" s="75">
        <f t="shared" si="21"/>
        <v>30680.850371821365</v>
      </c>
      <c r="F233" s="76">
        <f t="shared" si="20"/>
        <v>43917</v>
      </c>
      <c r="G233" s="77" t="str">
        <f t="shared" si="24"/>
        <v>08:31</v>
      </c>
    </row>
    <row r="234" spans="1:7" ht="16" x14ac:dyDescent="0.2">
      <c r="A234" s="88" t="str">
        <f t="shared" si="19"/>
        <v/>
      </c>
      <c r="B234" s="78">
        <f t="shared" si="22"/>
        <v>210</v>
      </c>
      <c r="C234" s="79" t="s">
        <v>36</v>
      </c>
      <c r="D234" s="74">
        <f t="shared" si="23"/>
        <v>86.767138352593861</v>
      </c>
      <c r="E234" s="75">
        <f t="shared" si="21"/>
        <v>66425.581250315823</v>
      </c>
      <c r="F234" s="76">
        <f t="shared" si="20"/>
        <v>43917</v>
      </c>
      <c r="G234" s="77" t="str">
        <f t="shared" si="24"/>
        <v>18:27</v>
      </c>
    </row>
    <row r="235" spans="1:7" ht="16" x14ac:dyDescent="0.2">
      <c r="A235" s="88" t="str">
        <f t="shared" si="19"/>
        <v/>
      </c>
      <c r="B235" s="78">
        <f t="shared" si="22"/>
        <v>211</v>
      </c>
      <c r="C235" s="79" t="s">
        <v>36</v>
      </c>
      <c r="D235" s="74">
        <f t="shared" si="23"/>
        <v>87.180842533419366</v>
      </c>
      <c r="E235" s="75">
        <f t="shared" si="21"/>
        <v>15770.312128812138</v>
      </c>
      <c r="F235" s="76">
        <f t="shared" si="20"/>
        <v>43918</v>
      </c>
      <c r="G235" s="77" t="str">
        <f t="shared" si="24"/>
        <v>04:22</v>
      </c>
    </row>
    <row r="236" spans="1:7" ht="16" x14ac:dyDescent="0.2">
      <c r="A236" s="88" t="str">
        <f t="shared" si="19"/>
        <v/>
      </c>
      <c r="B236" s="78">
        <f t="shared" si="22"/>
        <v>212</v>
      </c>
      <c r="C236" s="79" t="s">
        <v>36</v>
      </c>
      <c r="D236" s="74">
        <f t="shared" si="23"/>
        <v>87.594546714244871</v>
      </c>
      <c r="E236" s="75">
        <f t="shared" si="21"/>
        <v>51515.043007308457</v>
      </c>
      <c r="F236" s="76">
        <f t="shared" si="20"/>
        <v>43918</v>
      </c>
      <c r="G236" s="77" t="str">
        <f t="shared" si="24"/>
        <v>14:18</v>
      </c>
    </row>
    <row r="237" spans="1:7" ht="16" x14ac:dyDescent="0.2">
      <c r="A237" s="88" t="str">
        <f t="shared" si="19"/>
        <v/>
      </c>
      <c r="B237" s="78">
        <f t="shared" si="22"/>
        <v>213</v>
      </c>
      <c r="C237" s="79" t="s">
        <v>36</v>
      </c>
      <c r="D237" s="74">
        <f t="shared" si="23"/>
        <v>88.008250895070375</v>
      </c>
      <c r="E237" s="75">
        <f t="shared" si="21"/>
        <v>859.77388580477441</v>
      </c>
      <c r="F237" s="76">
        <f t="shared" si="20"/>
        <v>43919</v>
      </c>
      <c r="G237" s="77" t="str">
        <f t="shared" si="24"/>
        <v>00:14</v>
      </c>
    </row>
    <row r="238" spans="1:7" ht="16" x14ac:dyDescent="0.2">
      <c r="A238" s="88" t="str">
        <f t="shared" si="19"/>
        <v/>
      </c>
      <c r="B238" s="78">
        <f t="shared" si="22"/>
        <v>214</v>
      </c>
      <c r="C238" s="79" t="s">
        <v>36</v>
      </c>
      <c r="D238" s="74">
        <f t="shared" si="23"/>
        <v>88.42195507589588</v>
      </c>
      <c r="E238" s="75">
        <f t="shared" si="21"/>
        <v>36604.504764301091</v>
      </c>
      <c r="F238" s="76">
        <f t="shared" si="20"/>
        <v>43919</v>
      </c>
      <c r="G238" s="77" t="str">
        <f t="shared" si="24"/>
        <v>10:10</v>
      </c>
    </row>
    <row r="239" spans="1:7" ht="16" x14ac:dyDescent="0.2">
      <c r="A239" s="88" t="str">
        <f t="shared" si="19"/>
        <v/>
      </c>
      <c r="B239" s="78">
        <f t="shared" si="22"/>
        <v>215</v>
      </c>
      <c r="C239" s="79" t="s">
        <v>36</v>
      </c>
      <c r="D239" s="74">
        <f t="shared" si="23"/>
        <v>88.835659256721385</v>
      </c>
      <c r="E239" s="75">
        <f t="shared" si="21"/>
        <v>72349.235642795553</v>
      </c>
      <c r="F239" s="76">
        <f t="shared" si="20"/>
        <v>43919</v>
      </c>
      <c r="G239" s="77" t="str">
        <f t="shared" si="24"/>
        <v>20:05</v>
      </c>
    </row>
    <row r="240" spans="1:7" ht="16" x14ac:dyDescent="0.2">
      <c r="A240" s="88" t="str">
        <f t="shared" si="19"/>
        <v/>
      </c>
      <c r="B240" s="78">
        <f t="shared" si="22"/>
        <v>216</v>
      </c>
      <c r="C240" s="79" t="s">
        <v>36</v>
      </c>
      <c r="D240" s="74">
        <f t="shared" si="23"/>
        <v>89.24936343754689</v>
      </c>
      <c r="E240" s="75">
        <f t="shared" si="21"/>
        <v>21693.966521292798</v>
      </c>
      <c r="F240" s="76">
        <f t="shared" si="20"/>
        <v>43920</v>
      </c>
      <c r="G240" s="77" t="str">
        <f t="shared" si="24"/>
        <v>06:01</v>
      </c>
    </row>
    <row r="241" spans="1:7" ht="16" x14ac:dyDescent="0.2">
      <c r="A241" s="88" t="str">
        <f t="shared" si="19"/>
        <v/>
      </c>
      <c r="B241" s="78">
        <f t="shared" si="22"/>
        <v>217</v>
      </c>
      <c r="C241" s="79" t="s">
        <v>36</v>
      </c>
      <c r="D241" s="74">
        <f t="shared" si="23"/>
        <v>89.663067618372395</v>
      </c>
      <c r="E241" s="75">
        <f t="shared" si="21"/>
        <v>57438.69739978818</v>
      </c>
      <c r="F241" s="76">
        <f t="shared" si="20"/>
        <v>43920</v>
      </c>
      <c r="G241" s="77" t="str">
        <f t="shared" si="24"/>
        <v>15:57</v>
      </c>
    </row>
    <row r="242" spans="1:7" ht="16" x14ac:dyDescent="0.2">
      <c r="A242" s="88" t="str">
        <f t="shared" si="19"/>
        <v/>
      </c>
      <c r="B242" s="78">
        <f t="shared" si="22"/>
        <v>218</v>
      </c>
      <c r="C242" s="79" t="s">
        <v>36</v>
      </c>
      <c r="D242" s="74">
        <f t="shared" si="23"/>
        <v>90.0767717991979</v>
      </c>
      <c r="E242" s="75">
        <f t="shared" si="21"/>
        <v>6783.4282782854316</v>
      </c>
      <c r="F242" s="76">
        <f t="shared" si="20"/>
        <v>43921</v>
      </c>
      <c r="G242" s="77" t="str">
        <f t="shared" si="24"/>
        <v>01:53</v>
      </c>
    </row>
    <row r="243" spans="1:7" ht="16" x14ac:dyDescent="0.2">
      <c r="A243" s="88" t="str">
        <f t="shared" si="19"/>
        <v/>
      </c>
      <c r="B243" s="78">
        <f t="shared" si="22"/>
        <v>219</v>
      </c>
      <c r="C243" s="79" t="s">
        <v>36</v>
      </c>
      <c r="D243" s="74">
        <f t="shared" si="23"/>
        <v>90.490475980023405</v>
      </c>
      <c r="E243" s="75">
        <f t="shared" si="21"/>
        <v>42528.159156780821</v>
      </c>
      <c r="F243" s="76">
        <f t="shared" si="20"/>
        <v>43921</v>
      </c>
      <c r="G243" s="77" t="str">
        <f t="shared" si="24"/>
        <v>11:48</v>
      </c>
    </row>
    <row r="244" spans="1:7" ht="16" x14ac:dyDescent="0.2">
      <c r="A244" s="88" t="str">
        <f t="shared" si="19"/>
        <v/>
      </c>
      <c r="B244" s="78">
        <f t="shared" si="22"/>
        <v>220</v>
      </c>
      <c r="C244" s="79" t="s">
        <v>36</v>
      </c>
      <c r="D244" s="74">
        <f t="shared" si="23"/>
        <v>90.90418016084891</v>
      </c>
      <c r="E244" s="75">
        <f t="shared" si="21"/>
        <v>78272.890035276199</v>
      </c>
      <c r="F244" s="76">
        <f t="shared" si="20"/>
        <v>43921</v>
      </c>
      <c r="G244" s="77" t="str">
        <f t="shared" si="24"/>
        <v>21:44</v>
      </c>
    </row>
    <row r="245" spans="1:7" ht="16" x14ac:dyDescent="0.2">
      <c r="A245" s="88" t="str">
        <f t="shared" si="19"/>
        <v/>
      </c>
      <c r="B245" s="78">
        <f t="shared" si="22"/>
        <v>221</v>
      </c>
      <c r="C245" s="79" t="s">
        <v>36</v>
      </c>
      <c r="D245" s="74">
        <f t="shared" si="23"/>
        <v>91.317884341674414</v>
      </c>
      <c r="E245" s="75">
        <f t="shared" si="21"/>
        <v>27617.620913772524</v>
      </c>
      <c r="F245" s="76">
        <f t="shared" si="20"/>
        <v>43922</v>
      </c>
      <c r="G245" s="77" t="str">
        <f t="shared" si="24"/>
        <v>07:40</v>
      </c>
    </row>
    <row r="246" spans="1:7" ht="16" x14ac:dyDescent="0.2">
      <c r="A246" s="88" t="str">
        <f t="shared" si="19"/>
        <v/>
      </c>
      <c r="B246" s="78">
        <f t="shared" si="22"/>
        <v>222</v>
      </c>
      <c r="C246" s="79" t="s">
        <v>36</v>
      </c>
      <c r="D246" s="74">
        <f t="shared" si="23"/>
        <v>91.731588522499919</v>
      </c>
      <c r="E246" s="75">
        <f t="shared" si="21"/>
        <v>63362.351792268841</v>
      </c>
      <c r="F246" s="76">
        <f t="shared" si="20"/>
        <v>43922</v>
      </c>
      <c r="G246" s="77" t="str">
        <f t="shared" si="24"/>
        <v>17:36</v>
      </c>
    </row>
    <row r="247" spans="1:7" ht="16" x14ac:dyDescent="0.2">
      <c r="A247" s="88" t="str">
        <f t="shared" si="19"/>
        <v/>
      </c>
      <c r="B247" s="78">
        <f t="shared" si="22"/>
        <v>223</v>
      </c>
      <c r="C247" s="79" t="s">
        <v>36</v>
      </c>
      <c r="D247" s="74">
        <f t="shared" si="23"/>
        <v>92.145292703325424</v>
      </c>
      <c r="E247" s="75">
        <f t="shared" si="21"/>
        <v>12707.082670765158</v>
      </c>
      <c r="F247" s="76">
        <f t="shared" si="20"/>
        <v>43923</v>
      </c>
      <c r="G247" s="77" t="str">
        <f t="shared" si="24"/>
        <v>03:31</v>
      </c>
    </row>
    <row r="248" spans="1:7" ht="16" x14ac:dyDescent="0.2">
      <c r="A248" s="88" t="str">
        <f t="shared" si="19"/>
        <v/>
      </c>
      <c r="B248" s="78">
        <f t="shared" si="22"/>
        <v>224</v>
      </c>
      <c r="C248" s="79" t="s">
        <v>36</v>
      </c>
      <c r="D248" s="74">
        <f t="shared" si="23"/>
        <v>92.558996884150929</v>
      </c>
      <c r="E248" s="75">
        <f t="shared" si="21"/>
        <v>48451.813549261475</v>
      </c>
      <c r="F248" s="76">
        <f t="shared" si="20"/>
        <v>43923</v>
      </c>
      <c r="G248" s="77" t="str">
        <f t="shared" si="24"/>
        <v>13:27</v>
      </c>
    </row>
    <row r="249" spans="1:7" ht="16" x14ac:dyDescent="0.2">
      <c r="A249" s="88" t="str">
        <f t="shared" si="19"/>
        <v/>
      </c>
      <c r="B249" s="78">
        <f t="shared" si="22"/>
        <v>225</v>
      </c>
      <c r="C249" s="79" t="s">
        <v>36</v>
      </c>
      <c r="D249" s="74">
        <f t="shared" si="23"/>
        <v>92.972701064976434</v>
      </c>
      <c r="E249" s="75">
        <f t="shared" si="21"/>
        <v>84196.54442775686</v>
      </c>
      <c r="F249" s="76">
        <f t="shared" si="20"/>
        <v>43923</v>
      </c>
      <c r="G249" s="77" t="str">
        <f t="shared" si="24"/>
        <v>23:23</v>
      </c>
    </row>
    <row r="250" spans="1:7" ht="16" x14ac:dyDescent="0.2">
      <c r="A250" s="88" t="str">
        <f t="shared" si="19"/>
        <v/>
      </c>
      <c r="B250" s="78">
        <f t="shared" si="22"/>
        <v>226</v>
      </c>
      <c r="C250" s="79" t="s">
        <v>36</v>
      </c>
      <c r="D250" s="74">
        <f t="shared" si="23"/>
        <v>93.386405245801939</v>
      </c>
      <c r="E250" s="75">
        <f t="shared" si="21"/>
        <v>33541.275306252246</v>
      </c>
      <c r="F250" s="76">
        <f t="shared" si="20"/>
        <v>43924</v>
      </c>
      <c r="G250" s="77" t="str">
        <f t="shared" si="24"/>
        <v>09:19</v>
      </c>
    </row>
    <row r="251" spans="1:7" ht="16" x14ac:dyDescent="0.2">
      <c r="A251" s="88" t="str">
        <f t="shared" si="19"/>
        <v/>
      </c>
      <c r="B251" s="78">
        <f t="shared" si="22"/>
        <v>227</v>
      </c>
      <c r="C251" s="79" t="s">
        <v>36</v>
      </c>
      <c r="D251" s="74">
        <f t="shared" si="23"/>
        <v>93.800109426627444</v>
      </c>
      <c r="E251" s="75">
        <f t="shared" si="21"/>
        <v>69286.006184749494</v>
      </c>
      <c r="F251" s="76">
        <f t="shared" si="20"/>
        <v>43924</v>
      </c>
      <c r="G251" s="77" t="str">
        <f t="shared" si="24"/>
        <v>19:14</v>
      </c>
    </row>
    <row r="252" spans="1:7" ht="16" x14ac:dyDescent="0.2">
      <c r="A252" s="88" t="str">
        <f t="shared" si="19"/>
        <v/>
      </c>
      <c r="B252" s="78">
        <f t="shared" si="22"/>
        <v>228</v>
      </c>
      <c r="C252" s="79" t="s">
        <v>36</v>
      </c>
      <c r="D252" s="74">
        <f t="shared" si="23"/>
        <v>94.213813607452948</v>
      </c>
      <c r="E252" s="75">
        <f t="shared" si="21"/>
        <v>18630.737063244884</v>
      </c>
      <c r="F252" s="76">
        <f t="shared" si="20"/>
        <v>43925</v>
      </c>
      <c r="G252" s="77" t="str">
        <f t="shared" si="24"/>
        <v>05:10</v>
      </c>
    </row>
    <row r="253" spans="1:7" ht="16" x14ac:dyDescent="0.2">
      <c r="A253" s="88" t="str">
        <f t="shared" si="19"/>
        <v/>
      </c>
      <c r="B253" s="78">
        <f t="shared" si="22"/>
        <v>229</v>
      </c>
      <c r="C253" s="79" t="s">
        <v>36</v>
      </c>
      <c r="D253" s="74">
        <f t="shared" si="23"/>
        <v>94.627517788278453</v>
      </c>
      <c r="E253" s="75">
        <f t="shared" si="21"/>
        <v>54375.467941742136</v>
      </c>
      <c r="F253" s="76">
        <f t="shared" si="20"/>
        <v>43925</v>
      </c>
      <c r="G253" s="77" t="str">
        <f t="shared" si="24"/>
        <v>15:06</v>
      </c>
    </row>
    <row r="254" spans="1:7" ht="16" x14ac:dyDescent="0.2">
      <c r="A254" s="88" t="str">
        <f t="shared" si="19"/>
        <v/>
      </c>
      <c r="B254" s="78">
        <f t="shared" si="22"/>
        <v>230</v>
      </c>
      <c r="C254" s="79" t="s">
        <v>36</v>
      </c>
      <c r="D254" s="74">
        <f t="shared" si="23"/>
        <v>95.041221969103958</v>
      </c>
      <c r="E254" s="75">
        <f t="shared" si="21"/>
        <v>3720.1988202365887</v>
      </c>
      <c r="F254" s="76">
        <f t="shared" si="20"/>
        <v>43926</v>
      </c>
      <c r="G254" s="77" t="str">
        <f t="shared" si="24"/>
        <v>01:02</v>
      </c>
    </row>
    <row r="255" spans="1:7" ht="16" x14ac:dyDescent="0.2">
      <c r="A255" s="88" t="str">
        <f t="shared" si="19"/>
        <v/>
      </c>
      <c r="B255" s="78">
        <f t="shared" si="22"/>
        <v>231</v>
      </c>
      <c r="C255" s="79" t="s">
        <v>36</v>
      </c>
      <c r="D255" s="74">
        <f t="shared" si="23"/>
        <v>95.454926149929463</v>
      </c>
      <c r="E255" s="75">
        <f t="shared" si="21"/>
        <v>39464.929698732907</v>
      </c>
      <c r="F255" s="76">
        <f t="shared" si="20"/>
        <v>43926</v>
      </c>
      <c r="G255" s="77" t="str">
        <f t="shared" si="24"/>
        <v>10:57</v>
      </c>
    </row>
    <row r="256" spans="1:7" ht="16" x14ac:dyDescent="0.2">
      <c r="A256" s="88" t="str">
        <f t="shared" si="19"/>
        <v/>
      </c>
      <c r="B256" s="78">
        <f t="shared" si="22"/>
        <v>232</v>
      </c>
      <c r="C256" s="79" t="s">
        <v>36</v>
      </c>
      <c r="D256" s="74">
        <f t="shared" si="23"/>
        <v>95.868630330754968</v>
      </c>
      <c r="E256" s="75">
        <f t="shared" si="21"/>
        <v>75209.660577229224</v>
      </c>
      <c r="F256" s="76">
        <f t="shared" si="20"/>
        <v>43926</v>
      </c>
      <c r="G256" s="77" t="str">
        <f t="shared" si="24"/>
        <v>20:53</v>
      </c>
    </row>
    <row r="257" spans="1:7" ht="16" x14ac:dyDescent="0.2">
      <c r="A257" s="88" t="str">
        <f t="shared" si="19"/>
        <v/>
      </c>
      <c r="B257" s="78">
        <f t="shared" si="22"/>
        <v>233</v>
      </c>
      <c r="C257" s="79" t="s">
        <v>36</v>
      </c>
      <c r="D257" s="74">
        <f t="shared" si="23"/>
        <v>96.282334511580473</v>
      </c>
      <c r="E257" s="75">
        <f t="shared" si="21"/>
        <v>24554.391455725541</v>
      </c>
      <c r="F257" s="76">
        <f t="shared" si="20"/>
        <v>43927</v>
      </c>
      <c r="G257" s="77" t="str">
        <f t="shared" si="24"/>
        <v>06:49</v>
      </c>
    </row>
    <row r="258" spans="1:7" ht="16" x14ac:dyDescent="0.2">
      <c r="A258" s="88" t="str">
        <f t="shared" si="19"/>
        <v/>
      </c>
      <c r="B258" s="78">
        <f t="shared" si="22"/>
        <v>234</v>
      </c>
      <c r="C258" s="79" t="s">
        <v>36</v>
      </c>
      <c r="D258" s="74">
        <f t="shared" si="23"/>
        <v>96.696038692405978</v>
      </c>
      <c r="E258" s="75">
        <f t="shared" si="21"/>
        <v>60299.122334221858</v>
      </c>
      <c r="F258" s="76">
        <f t="shared" si="20"/>
        <v>43927</v>
      </c>
      <c r="G258" s="77" t="str">
        <f t="shared" si="24"/>
        <v>16:44</v>
      </c>
    </row>
    <row r="259" spans="1:7" ht="16" x14ac:dyDescent="0.2">
      <c r="A259" s="88" t="str">
        <f t="shared" si="19"/>
        <v/>
      </c>
      <c r="B259" s="78">
        <f t="shared" si="22"/>
        <v>235</v>
      </c>
      <c r="C259" s="79" t="s">
        <v>36</v>
      </c>
      <c r="D259" s="74">
        <f t="shared" si="23"/>
        <v>97.109742873231482</v>
      </c>
      <c r="E259" s="75">
        <f t="shared" si="21"/>
        <v>9643.8532127163144</v>
      </c>
      <c r="F259" s="76">
        <f t="shared" si="20"/>
        <v>43928</v>
      </c>
      <c r="G259" s="77" t="str">
        <f t="shared" si="24"/>
        <v>02:40</v>
      </c>
    </row>
    <row r="260" spans="1:7" ht="16" x14ac:dyDescent="0.2">
      <c r="A260" s="88" t="str">
        <f t="shared" si="19"/>
        <v/>
      </c>
      <c r="B260" s="78">
        <f t="shared" si="22"/>
        <v>236</v>
      </c>
      <c r="C260" s="79" t="s">
        <v>36</v>
      </c>
      <c r="D260" s="74">
        <f t="shared" si="23"/>
        <v>97.523447054056987</v>
      </c>
      <c r="E260" s="75">
        <f t="shared" si="21"/>
        <v>45388.584091213561</v>
      </c>
      <c r="F260" s="76">
        <f t="shared" si="20"/>
        <v>43928</v>
      </c>
      <c r="G260" s="77" t="str">
        <f t="shared" si="24"/>
        <v>12:36</v>
      </c>
    </row>
    <row r="261" spans="1:7" ht="16" x14ac:dyDescent="0.2">
      <c r="A261" s="88" t="str">
        <f t="shared" si="19"/>
        <v/>
      </c>
      <c r="B261" s="78">
        <f t="shared" si="22"/>
        <v>237</v>
      </c>
      <c r="C261" s="79" t="s">
        <v>36</v>
      </c>
      <c r="D261" s="74">
        <f t="shared" si="23"/>
        <v>97.937151234882492</v>
      </c>
      <c r="E261" s="75">
        <f t="shared" si="21"/>
        <v>81133.314969708954</v>
      </c>
      <c r="F261" s="76">
        <f t="shared" si="20"/>
        <v>43928</v>
      </c>
      <c r="G261" s="77" t="str">
        <f t="shared" si="24"/>
        <v>22:32</v>
      </c>
    </row>
    <row r="262" spans="1:7" ht="16" x14ac:dyDescent="0.2">
      <c r="A262" s="88" t="str">
        <f t="shared" si="19"/>
        <v/>
      </c>
      <c r="B262" s="78">
        <f t="shared" si="22"/>
        <v>238</v>
      </c>
      <c r="C262" s="79" t="s">
        <v>36</v>
      </c>
      <c r="D262" s="74">
        <f t="shared" si="23"/>
        <v>98.350855415707997</v>
      </c>
      <c r="E262" s="75">
        <f t="shared" si="21"/>
        <v>30478.045848206199</v>
      </c>
      <c r="F262" s="76">
        <f t="shared" si="20"/>
        <v>43929</v>
      </c>
      <c r="G262" s="77" t="str">
        <f t="shared" si="24"/>
        <v>08:27</v>
      </c>
    </row>
    <row r="263" spans="1:7" ht="16" x14ac:dyDescent="0.2">
      <c r="A263" s="88" t="str">
        <f t="shared" si="19"/>
        <v/>
      </c>
      <c r="B263" s="78">
        <f t="shared" si="22"/>
        <v>239</v>
      </c>
      <c r="C263" s="79" t="s">
        <v>36</v>
      </c>
      <c r="D263" s="74">
        <f t="shared" si="23"/>
        <v>98.764559596533502</v>
      </c>
      <c r="E263" s="75">
        <f t="shared" si="21"/>
        <v>66222.776726701588</v>
      </c>
      <c r="F263" s="76">
        <f t="shared" si="20"/>
        <v>43929</v>
      </c>
      <c r="G263" s="77" t="str">
        <f t="shared" si="24"/>
        <v>18:23</v>
      </c>
    </row>
    <row r="264" spans="1:7" ht="16" x14ac:dyDescent="0.2">
      <c r="A264" s="88" t="str">
        <f t="shared" si="19"/>
        <v/>
      </c>
      <c r="B264" s="78">
        <f t="shared" si="22"/>
        <v>240</v>
      </c>
      <c r="C264" s="79" t="s">
        <v>36</v>
      </c>
      <c r="D264" s="74">
        <f t="shared" si="23"/>
        <v>99.178263777359007</v>
      </c>
      <c r="E264" s="75">
        <f t="shared" si="21"/>
        <v>15567.507605196972</v>
      </c>
      <c r="F264" s="76">
        <f t="shared" si="20"/>
        <v>43930</v>
      </c>
      <c r="G264" s="77" t="str">
        <f t="shared" si="24"/>
        <v>04:19</v>
      </c>
    </row>
    <row r="265" spans="1:7" ht="16" x14ac:dyDescent="0.2">
      <c r="A265" s="88" t="str">
        <f t="shared" si="19"/>
        <v/>
      </c>
      <c r="B265" s="78">
        <f t="shared" si="22"/>
        <v>241</v>
      </c>
      <c r="C265" s="79" t="s">
        <v>36</v>
      </c>
      <c r="D265" s="74">
        <f t="shared" si="23"/>
        <v>99.591967958184512</v>
      </c>
      <c r="E265" s="75">
        <f t="shared" si="21"/>
        <v>51312.238483694222</v>
      </c>
      <c r="F265" s="76">
        <f t="shared" si="20"/>
        <v>43930</v>
      </c>
      <c r="G265" s="77" t="str">
        <f t="shared" si="24"/>
        <v>14:15</v>
      </c>
    </row>
    <row r="266" spans="1:7" ht="16" x14ac:dyDescent="0.2">
      <c r="A266" s="88" t="str">
        <f t="shared" si="19"/>
        <v/>
      </c>
      <c r="B266" s="78">
        <f t="shared" si="22"/>
        <v>242</v>
      </c>
      <c r="C266" s="79" t="s">
        <v>36</v>
      </c>
      <c r="D266" s="74">
        <f t="shared" si="23"/>
        <v>100.00567213901002</v>
      </c>
      <c r="E266" s="75">
        <f t="shared" si="21"/>
        <v>656.96936218960786</v>
      </c>
      <c r="F266" s="76">
        <f t="shared" si="20"/>
        <v>43931</v>
      </c>
      <c r="G266" s="77" t="str">
        <f t="shared" si="24"/>
        <v>00:10</v>
      </c>
    </row>
    <row r="267" spans="1:7" ht="16" x14ac:dyDescent="0.2">
      <c r="A267" s="88" t="str">
        <f t="shared" si="19"/>
        <v/>
      </c>
      <c r="B267" s="78">
        <f t="shared" si="22"/>
        <v>243</v>
      </c>
      <c r="C267" s="79" t="s">
        <v>36</v>
      </c>
      <c r="D267" s="74">
        <f t="shared" si="23"/>
        <v>100.41937631983552</v>
      </c>
      <c r="E267" s="75">
        <f t="shared" si="21"/>
        <v>36401.700240684993</v>
      </c>
      <c r="F267" s="76">
        <f t="shared" si="20"/>
        <v>43931</v>
      </c>
      <c r="G267" s="77" t="str">
        <f t="shared" si="24"/>
        <v>10:06</v>
      </c>
    </row>
    <row r="268" spans="1:7" ht="16" x14ac:dyDescent="0.2">
      <c r="A268" s="88" t="str">
        <f t="shared" si="19"/>
        <v/>
      </c>
      <c r="B268" s="78">
        <f t="shared" si="22"/>
        <v>244</v>
      </c>
      <c r="C268" s="79" t="s">
        <v>36</v>
      </c>
      <c r="D268" s="74">
        <f t="shared" si="23"/>
        <v>100.83308050066103</v>
      </c>
      <c r="E268" s="75">
        <f t="shared" si="21"/>
        <v>72146.431119182249</v>
      </c>
      <c r="F268" s="76">
        <f t="shared" si="20"/>
        <v>43931</v>
      </c>
      <c r="G268" s="77" t="str">
        <f t="shared" si="24"/>
        <v>20:02</v>
      </c>
    </row>
    <row r="269" spans="1:7" ht="16" x14ac:dyDescent="0.2">
      <c r="A269" s="88" t="str">
        <f t="shared" si="19"/>
        <v/>
      </c>
      <c r="B269" s="78">
        <f t="shared" si="22"/>
        <v>245</v>
      </c>
      <c r="C269" s="79" t="s">
        <v>36</v>
      </c>
      <c r="D269" s="74">
        <f t="shared" si="23"/>
        <v>101.24678468148653</v>
      </c>
      <c r="E269" s="75">
        <f t="shared" si="21"/>
        <v>21491.161997677631</v>
      </c>
      <c r="F269" s="76">
        <f t="shared" si="20"/>
        <v>43932</v>
      </c>
      <c r="G269" s="77" t="str">
        <f t="shared" si="24"/>
        <v>05:58</v>
      </c>
    </row>
    <row r="270" spans="1:7" ht="16" x14ac:dyDescent="0.2">
      <c r="A270" s="88" t="str">
        <f t="shared" si="19"/>
        <v/>
      </c>
      <c r="B270" s="78">
        <f t="shared" si="22"/>
        <v>246</v>
      </c>
      <c r="C270" s="79" t="s">
        <v>36</v>
      </c>
      <c r="D270" s="74">
        <f t="shared" si="23"/>
        <v>101.66048886231204</v>
      </c>
      <c r="E270" s="75">
        <f t="shared" si="21"/>
        <v>57235.892876173013</v>
      </c>
      <c r="F270" s="76">
        <f t="shared" si="20"/>
        <v>43932</v>
      </c>
      <c r="G270" s="77" t="str">
        <f t="shared" si="24"/>
        <v>15:53</v>
      </c>
    </row>
    <row r="271" spans="1:7" ht="16" x14ac:dyDescent="0.2">
      <c r="A271" s="88" t="str">
        <f t="shared" si="19"/>
        <v/>
      </c>
      <c r="B271" s="78">
        <f t="shared" si="22"/>
        <v>247</v>
      </c>
      <c r="C271" s="79" t="s">
        <v>36</v>
      </c>
      <c r="D271" s="74">
        <f t="shared" si="23"/>
        <v>102.07419304313754</v>
      </c>
      <c r="E271" s="75">
        <f t="shared" si="21"/>
        <v>6580.623754670265</v>
      </c>
      <c r="F271" s="76">
        <f t="shared" si="20"/>
        <v>43933</v>
      </c>
      <c r="G271" s="77" t="str">
        <f t="shared" si="24"/>
        <v>01:49</v>
      </c>
    </row>
    <row r="272" spans="1:7" ht="16" x14ac:dyDescent="0.2">
      <c r="A272" s="88" t="str">
        <f t="shared" si="19"/>
        <v/>
      </c>
      <c r="B272" s="78">
        <f t="shared" si="22"/>
        <v>248</v>
      </c>
      <c r="C272" s="79" t="s">
        <v>36</v>
      </c>
      <c r="D272" s="74">
        <f t="shared" si="23"/>
        <v>102.48789722396305</v>
      </c>
      <c r="E272" s="75">
        <f t="shared" si="21"/>
        <v>42325.354633165654</v>
      </c>
      <c r="F272" s="76">
        <f t="shared" si="20"/>
        <v>43933</v>
      </c>
      <c r="G272" s="77" t="str">
        <f t="shared" si="24"/>
        <v>11:45</v>
      </c>
    </row>
    <row r="273" spans="1:7" ht="16" x14ac:dyDescent="0.2">
      <c r="A273" s="88" t="str">
        <f t="shared" si="19"/>
        <v/>
      </c>
      <c r="B273" s="78">
        <f t="shared" si="22"/>
        <v>249</v>
      </c>
      <c r="C273" s="79" t="s">
        <v>36</v>
      </c>
      <c r="D273" s="74">
        <f t="shared" si="23"/>
        <v>102.90160140478855</v>
      </c>
      <c r="E273" s="75">
        <f t="shared" si="21"/>
        <v>78070.085511662895</v>
      </c>
      <c r="F273" s="76">
        <f t="shared" si="20"/>
        <v>43933</v>
      </c>
      <c r="G273" s="77" t="str">
        <f t="shared" si="24"/>
        <v>21:41</v>
      </c>
    </row>
    <row r="274" spans="1:7" ht="16" x14ac:dyDescent="0.2">
      <c r="A274" s="88" t="str">
        <f t="shared" si="19"/>
        <v/>
      </c>
      <c r="B274" s="78">
        <f t="shared" si="22"/>
        <v>250</v>
      </c>
      <c r="C274" s="79" t="s">
        <v>36</v>
      </c>
      <c r="D274" s="74">
        <f t="shared" si="23"/>
        <v>103.31530558561406</v>
      </c>
      <c r="E274" s="75">
        <f t="shared" si="21"/>
        <v>27414.816390158288</v>
      </c>
      <c r="F274" s="76">
        <f t="shared" si="20"/>
        <v>43934</v>
      </c>
      <c r="G274" s="77" t="str">
        <f t="shared" si="24"/>
        <v>07:36</v>
      </c>
    </row>
    <row r="275" spans="1:7" ht="16" x14ac:dyDescent="0.2">
      <c r="A275" s="88" t="str">
        <f t="shared" si="19"/>
        <v/>
      </c>
      <c r="B275" s="78">
        <f t="shared" si="22"/>
        <v>251</v>
      </c>
      <c r="C275" s="79" t="s">
        <v>36</v>
      </c>
      <c r="D275" s="74">
        <f t="shared" si="23"/>
        <v>103.72900976643956</v>
      </c>
      <c r="E275" s="75">
        <f t="shared" si="21"/>
        <v>63159.547268653674</v>
      </c>
      <c r="F275" s="76">
        <f t="shared" si="20"/>
        <v>43934</v>
      </c>
      <c r="G275" s="77" t="str">
        <f t="shared" si="24"/>
        <v>17:32</v>
      </c>
    </row>
    <row r="276" spans="1:7" ht="16" x14ac:dyDescent="0.2">
      <c r="A276" s="88" t="str">
        <f t="shared" si="19"/>
        <v/>
      </c>
      <c r="B276" s="78">
        <f t="shared" si="22"/>
        <v>252</v>
      </c>
      <c r="C276" s="79" t="s">
        <v>36</v>
      </c>
      <c r="D276" s="74">
        <f t="shared" si="23"/>
        <v>104.14271394726507</v>
      </c>
      <c r="E276" s="75">
        <f t="shared" si="21"/>
        <v>12504.27814714906</v>
      </c>
      <c r="F276" s="76">
        <f t="shared" si="20"/>
        <v>43935</v>
      </c>
      <c r="G276" s="77" t="str">
        <f t="shared" si="24"/>
        <v>03:28</v>
      </c>
    </row>
    <row r="277" spans="1:7" ht="16" x14ac:dyDescent="0.2">
      <c r="A277" s="88" t="str">
        <f t="shared" si="19"/>
        <v/>
      </c>
      <c r="B277" s="78">
        <f t="shared" si="22"/>
        <v>253</v>
      </c>
      <c r="C277" s="79" t="s">
        <v>36</v>
      </c>
      <c r="D277" s="74">
        <f t="shared" si="23"/>
        <v>104.55641812809057</v>
      </c>
      <c r="E277" s="75">
        <f t="shared" si="21"/>
        <v>48249.009025646308</v>
      </c>
      <c r="F277" s="76">
        <f t="shared" si="20"/>
        <v>43935</v>
      </c>
      <c r="G277" s="77" t="str">
        <f t="shared" si="24"/>
        <v>13:24</v>
      </c>
    </row>
    <row r="278" spans="1:7" ht="16" x14ac:dyDescent="0.2">
      <c r="A278" s="88" t="str">
        <f t="shared" si="19"/>
        <v/>
      </c>
      <c r="B278" s="78">
        <f t="shared" si="22"/>
        <v>254</v>
      </c>
      <c r="C278" s="79" t="s">
        <v>36</v>
      </c>
      <c r="D278" s="74">
        <f t="shared" si="23"/>
        <v>104.97012230891607</v>
      </c>
      <c r="E278" s="75">
        <f t="shared" si="21"/>
        <v>83993.739904143556</v>
      </c>
      <c r="F278" s="76">
        <f t="shared" si="20"/>
        <v>43935</v>
      </c>
      <c r="G278" s="77" t="str">
        <f t="shared" si="24"/>
        <v>23:19</v>
      </c>
    </row>
    <row r="279" spans="1:7" ht="16" x14ac:dyDescent="0.2">
      <c r="A279" s="88" t="str">
        <f t="shared" ref="A279:A342" si="25">IF(INT(D279)=$D$10-1,IF(A278="",1,A278+1),"")</f>
        <v/>
      </c>
      <c r="B279" s="78">
        <f t="shared" si="22"/>
        <v>255</v>
      </c>
      <c r="C279" s="79" t="s">
        <v>36</v>
      </c>
      <c r="D279" s="74">
        <f t="shared" si="23"/>
        <v>105.38382648974158</v>
      </c>
      <c r="E279" s="75">
        <f t="shared" si="21"/>
        <v>33338.47078263708</v>
      </c>
      <c r="F279" s="76">
        <f t="shared" si="20"/>
        <v>43936</v>
      </c>
      <c r="G279" s="77" t="str">
        <f t="shared" si="24"/>
        <v>09:15</v>
      </c>
    </row>
    <row r="280" spans="1:7" ht="16" x14ac:dyDescent="0.2">
      <c r="A280" s="88" t="str">
        <f t="shared" si="25"/>
        <v/>
      </c>
      <c r="B280" s="78">
        <f t="shared" si="22"/>
        <v>256</v>
      </c>
      <c r="C280" s="79" t="s">
        <v>36</v>
      </c>
      <c r="D280" s="74">
        <f t="shared" si="23"/>
        <v>105.79753067056708</v>
      </c>
      <c r="E280" s="75">
        <f t="shared" si="21"/>
        <v>69083.201661134328</v>
      </c>
      <c r="F280" s="76">
        <f t="shared" si="20"/>
        <v>43936</v>
      </c>
      <c r="G280" s="77" t="str">
        <f t="shared" si="24"/>
        <v>19:11</v>
      </c>
    </row>
    <row r="281" spans="1:7" ht="16" x14ac:dyDescent="0.2">
      <c r="A281" s="88" t="str">
        <f t="shared" si="25"/>
        <v/>
      </c>
      <c r="B281" s="78">
        <f t="shared" si="22"/>
        <v>257</v>
      </c>
      <c r="C281" s="79" t="s">
        <v>36</v>
      </c>
      <c r="D281" s="74">
        <f t="shared" si="23"/>
        <v>106.21123485139259</v>
      </c>
      <c r="E281" s="75">
        <f t="shared" si="21"/>
        <v>18427.932539629717</v>
      </c>
      <c r="F281" s="76">
        <f t="shared" ref="F281:F344" si="26">DATE($D$6,1,1+INT(D281))</f>
        <v>43937</v>
      </c>
      <c r="G281" s="77" t="str">
        <f t="shared" si="24"/>
        <v>05:07</v>
      </c>
    </row>
    <row r="282" spans="1:7" ht="16" x14ac:dyDescent="0.2">
      <c r="A282" s="88" t="str">
        <f t="shared" si="25"/>
        <v/>
      </c>
      <c r="B282" s="78">
        <f t="shared" si="22"/>
        <v>258</v>
      </c>
      <c r="C282" s="79" t="s">
        <v>36</v>
      </c>
      <c r="D282" s="74">
        <f t="shared" si="23"/>
        <v>106.62493903221809</v>
      </c>
      <c r="E282" s="75">
        <f t="shared" ref="E282:E345" si="27">MOD(D282*3600*24,3600*24)+(B282/870)*600</f>
        <v>54172.663418126969</v>
      </c>
      <c r="F282" s="76">
        <f t="shared" si="26"/>
        <v>43937</v>
      </c>
      <c r="G282" s="77" t="str">
        <f t="shared" si="24"/>
        <v>15:02</v>
      </c>
    </row>
    <row r="283" spans="1:7" ht="16" x14ac:dyDescent="0.2">
      <c r="A283" s="88" t="str">
        <f t="shared" si="25"/>
        <v/>
      </c>
      <c r="B283" s="78">
        <f t="shared" ref="B283:B346" si="28">B282+1</f>
        <v>259</v>
      </c>
      <c r="C283" s="79" t="s">
        <v>36</v>
      </c>
      <c r="D283" s="74">
        <f t="shared" ref="D283:D346" si="29">D282+(360/870.187)</f>
        <v>107.0386432130436</v>
      </c>
      <c r="E283" s="75">
        <f t="shared" si="27"/>
        <v>3517.3942966223535</v>
      </c>
      <c r="F283" s="76">
        <f t="shared" si="26"/>
        <v>43938</v>
      </c>
      <c r="G283" s="77" t="str">
        <f t="shared" ref="G283:G346" si="30">CONCATENATE(TEXT(INT(E283/3600),"00"),":",TEXT(INT((E283-3600*INT(E283/3600))/60),"00"))</f>
        <v>00:58</v>
      </c>
    </row>
    <row r="284" spans="1:7" ht="16" x14ac:dyDescent="0.2">
      <c r="A284" s="88" t="str">
        <f t="shared" si="25"/>
        <v/>
      </c>
      <c r="B284" s="78">
        <f t="shared" si="28"/>
        <v>260</v>
      </c>
      <c r="C284" s="79" t="s">
        <v>36</v>
      </c>
      <c r="D284" s="74">
        <f t="shared" si="29"/>
        <v>107.4523473938691</v>
      </c>
      <c r="E284" s="75">
        <f t="shared" si="27"/>
        <v>39262.125175117741</v>
      </c>
      <c r="F284" s="76">
        <f t="shared" si="26"/>
        <v>43938</v>
      </c>
      <c r="G284" s="77" t="str">
        <f t="shared" si="30"/>
        <v>10:54</v>
      </c>
    </row>
    <row r="285" spans="1:7" ht="16" x14ac:dyDescent="0.2">
      <c r="A285" s="88" t="str">
        <f t="shared" si="25"/>
        <v/>
      </c>
      <c r="B285" s="78">
        <f t="shared" si="28"/>
        <v>261</v>
      </c>
      <c r="C285" s="79" t="s">
        <v>36</v>
      </c>
      <c r="D285" s="74">
        <f t="shared" si="29"/>
        <v>107.86605157469461</v>
      </c>
      <c r="E285" s="75">
        <f t="shared" si="27"/>
        <v>75006.856053613126</v>
      </c>
      <c r="F285" s="76">
        <f t="shared" si="26"/>
        <v>43938</v>
      </c>
      <c r="G285" s="77" t="str">
        <f t="shared" si="30"/>
        <v>20:50</v>
      </c>
    </row>
    <row r="286" spans="1:7" ht="16" x14ac:dyDescent="0.2">
      <c r="A286" s="88" t="str">
        <f t="shared" si="25"/>
        <v/>
      </c>
      <c r="B286" s="78">
        <f t="shared" si="28"/>
        <v>262</v>
      </c>
      <c r="C286" s="79" t="s">
        <v>36</v>
      </c>
      <c r="D286" s="74">
        <f t="shared" si="29"/>
        <v>108.27975575552011</v>
      </c>
      <c r="E286" s="75">
        <f t="shared" si="27"/>
        <v>24351.586932110375</v>
      </c>
      <c r="F286" s="76">
        <f t="shared" si="26"/>
        <v>43939</v>
      </c>
      <c r="G286" s="77" t="str">
        <f t="shared" si="30"/>
        <v>06:45</v>
      </c>
    </row>
    <row r="287" spans="1:7" ht="16" x14ac:dyDescent="0.2">
      <c r="A287" s="88" t="str">
        <f t="shared" si="25"/>
        <v/>
      </c>
      <c r="B287" s="78">
        <f t="shared" si="28"/>
        <v>263</v>
      </c>
      <c r="C287" s="79" t="s">
        <v>36</v>
      </c>
      <c r="D287" s="74">
        <f t="shared" si="29"/>
        <v>108.69345993634562</v>
      </c>
      <c r="E287" s="75">
        <f t="shared" si="27"/>
        <v>60096.317810607623</v>
      </c>
      <c r="F287" s="76">
        <f t="shared" si="26"/>
        <v>43939</v>
      </c>
      <c r="G287" s="77" t="str">
        <f t="shared" si="30"/>
        <v>16:41</v>
      </c>
    </row>
    <row r="288" spans="1:7" ht="16" x14ac:dyDescent="0.2">
      <c r="A288" s="88" t="str">
        <f t="shared" si="25"/>
        <v/>
      </c>
      <c r="B288" s="78">
        <f t="shared" si="28"/>
        <v>264</v>
      </c>
      <c r="C288" s="79" t="s">
        <v>36</v>
      </c>
      <c r="D288" s="74">
        <f t="shared" si="29"/>
        <v>109.10716411717112</v>
      </c>
      <c r="E288" s="75">
        <f t="shared" si="27"/>
        <v>9441.0486891030105</v>
      </c>
      <c r="F288" s="76">
        <f t="shared" si="26"/>
        <v>43940</v>
      </c>
      <c r="G288" s="77" t="str">
        <f t="shared" si="30"/>
        <v>02:37</v>
      </c>
    </row>
    <row r="289" spans="1:7" ht="16" x14ac:dyDescent="0.2">
      <c r="A289" s="88" t="str">
        <f t="shared" si="25"/>
        <v/>
      </c>
      <c r="B289" s="78">
        <f t="shared" si="28"/>
        <v>265</v>
      </c>
      <c r="C289" s="79" t="s">
        <v>36</v>
      </c>
      <c r="D289" s="74">
        <f t="shared" si="29"/>
        <v>109.52086829799663</v>
      </c>
      <c r="E289" s="75">
        <f t="shared" si="27"/>
        <v>45185.779567598394</v>
      </c>
      <c r="F289" s="76">
        <f t="shared" si="26"/>
        <v>43940</v>
      </c>
      <c r="G289" s="77" t="str">
        <f t="shared" si="30"/>
        <v>12:33</v>
      </c>
    </row>
    <row r="290" spans="1:7" ht="16" x14ac:dyDescent="0.2">
      <c r="A290" s="88" t="str">
        <f t="shared" si="25"/>
        <v/>
      </c>
      <c r="B290" s="78">
        <f t="shared" si="28"/>
        <v>266</v>
      </c>
      <c r="C290" s="79" t="s">
        <v>36</v>
      </c>
      <c r="D290" s="74">
        <f t="shared" si="29"/>
        <v>109.93457247882213</v>
      </c>
      <c r="E290" s="75">
        <f t="shared" si="27"/>
        <v>80930.510446093787</v>
      </c>
      <c r="F290" s="76">
        <f t="shared" si="26"/>
        <v>43940</v>
      </c>
      <c r="G290" s="77" t="str">
        <f t="shared" si="30"/>
        <v>22:28</v>
      </c>
    </row>
    <row r="291" spans="1:7" ht="16" x14ac:dyDescent="0.2">
      <c r="A291" s="88" t="str">
        <f t="shared" si="25"/>
        <v/>
      </c>
      <c r="B291" s="78">
        <f t="shared" si="28"/>
        <v>267</v>
      </c>
      <c r="C291" s="79" t="s">
        <v>36</v>
      </c>
      <c r="D291" s="74">
        <f t="shared" si="29"/>
        <v>110.34827665964764</v>
      </c>
      <c r="E291" s="75">
        <f t="shared" si="27"/>
        <v>30275.241324591032</v>
      </c>
      <c r="F291" s="76">
        <f t="shared" si="26"/>
        <v>43941</v>
      </c>
      <c r="G291" s="77" t="str">
        <f t="shared" si="30"/>
        <v>08:24</v>
      </c>
    </row>
    <row r="292" spans="1:7" ht="16" x14ac:dyDescent="0.2">
      <c r="A292" s="88" t="str">
        <f t="shared" si="25"/>
        <v/>
      </c>
      <c r="B292" s="78">
        <f t="shared" si="28"/>
        <v>268</v>
      </c>
      <c r="C292" s="79" t="s">
        <v>36</v>
      </c>
      <c r="D292" s="74">
        <f t="shared" si="29"/>
        <v>110.76198084047314</v>
      </c>
      <c r="E292" s="75">
        <f t="shared" si="27"/>
        <v>66019.972203086421</v>
      </c>
      <c r="F292" s="76">
        <f t="shared" si="26"/>
        <v>43941</v>
      </c>
      <c r="G292" s="77" t="str">
        <f t="shared" si="30"/>
        <v>18:20</v>
      </c>
    </row>
    <row r="293" spans="1:7" ht="16" x14ac:dyDescent="0.2">
      <c r="A293" s="88" t="str">
        <f t="shared" si="25"/>
        <v/>
      </c>
      <c r="B293" s="78">
        <f t="shared" si="28"/>
        <v>269</v>
      </c>
      <c r="C293" s="79" t="s">
        <v>36</v>
      </c>
      <c r="D293" s="74">
        <f t="shared" si="29"/>
        <v>111.17568502129865</v>
      </c>
      <c r="E293" s="75">
        <f t="shared" si="27"/>
        <v>15364.703081581805</v>
      </c>
      <c r="F293" s="76">
        <f t="shared" si="26"/>
        <v>43942</v>
      </c>
      <c r="G293" s="77" t="str">
        <f t="shared" si="30"/>
        <v>04:16</v>
      </c>
    </row>
    <row r="294" spans="1:7" ht="16" x14ac:dyDescent="0.2">
      <c r="A294" s="88" t="str">
        <f t="shared" si="25"/>
        <v/>
      </c>
      <c r="B294" s="78">
        <f t="shared" si="28"/>
        <v>270</v>
      </c>
      <c r="C294" s="79" t="s">
        <v>36</v>
      </c>
      <c r="D294" s="74">
        <f t="shared" si="29"/>
        <v>111.58938920212415</v>
      </c>
      <c r="E294" s="75">
        <f t="shared" si="27"/>
        <v>51109.433960077193</v>
      </c>
      <c r="F294" s="76">
        <f t="shared" si="26"/>
        <v>43942</v>
      </c>
      <c r="G294" s="77" t="str">
        <f t="shared" si="30"/>
        <v>14:11</v>
      </c>
    </row>
    <row r="295" spans="1:7" ht="16" x14ac:dyDescent="0.2">
      <c r="A295" s="88" t="str">
        <f t="shared" si="25"/>
        <v/>
      </c>
      <c r="B295" s="78">
        <f t="shared" si="28"/>
        <v>271</v>
      </c>
      <c r="C295" s="79" t="s">
        <v>36</v>
      </c>
      <c r="D295" s="74">
        <f t="shared" si="29"/>
        <v>112.00309338294966</v>
      </c>
      <c r="E295" s="75">
        <f t="shared" si="27"/>
        <v>454.16483857444132</v>
      </c>
      <c r="F295" s="76">
        <f t="shared" si="26"/>
        <v>43943</v>
      </c>
      <c r="G295" s="77" t="str">
        <f t="shared" si="30"/>
        <v>00:07</v>
      </c>
    </row>
    <row r="296" spans="1:7" ht="16" x14ac:dyDescent="0.2">
      <c r="A296" s="88" t="str">
        <f t="shared" si="25"/>
        <v/>
      </c>
      <c r="B296" s="78">
        <f t="shared" si="28"/>
        <v>272</v>
      </c>
      <c r="C296" s="79" t="s">
        <v>36</v>
      </c>
      <c r="D296" s="74">
        <f t="shared" si="29"/>
        <v>112.41679756377516</v>
      </c>
      <c r="E296" s="75">
        <f t="shared" si="27"/>
        <v>36198.895717071689</v>
      </c>
      <c r="F296" s="76">
        <f t="shared" si="26"/>
        <v>43943</v>
      </c>
      <c r="G296" s="77" t="str">
        <f t="shared" si="30"/>
        <v>10:03</v>
      </c>
    </row>
    <row r="297" spans="1:7" ht="16" x14ac:dyDescent="0.2">
      <c r="A297" s="88" t="str">
        <f t="shared" si="25"/>
        <v/>
      </c>
      <c r="B297" s="78">
        <f t="shared" si="28"/>
        <v>273</v>
      </c>
      <c r="C297" s="79" t="s">
        <v>36</v>
      </c>
      <c r="D297" s="74">
        <f t="shared" si="29"/>
        <v>112.83050174460067</v>
      </c>
      <c r="E297" s="75">
        <f t="shared" si="27"/>
        <v>71943.626595567082</v>
      </c>
      <c r="F297" s="76">
        <f t="shared" si="26"/>
        <v>43943</v>
      </c>
      <c r="G297" s="77" t="str">
        <f t="shared" si="30"/>
        <v>19:59</v>
      </c>
    </row>
    <row r="298" spans="1:7" ht="16" x14ac:dyDescent="0.2">
      <c r="A298" s="88" t="str">
        <f t="shared" si="25"/>
        <v/>
      </c>
      <c r="B298" s="78">
        <f t="shared" si="28"/>
        <v>274</v>
      </c>
      <c r="C298" s="79" t="s">
        <v>36</v>
      </c>
      <c r="D298" s="74">
        <f t="shared" si="29"/>
        <v>113.24420592542617</v>
      </c>
      <c r="E298" s="75">
        <f t="shared" si="27"/>
        <v>21288.357474062464</v>
      </c>
      <c r="F298" s="76">
        <f t="shared" si="26"/>
        <v>43944</v>
      </c>
      <c r="G298" s="77" t="str">
        <f t="shared" si="30"/>
        <v>05:54</v>
      </c>
    </row>
    <row r="299" spans="1:7" ht="16" x14ac:dyDescent="0.2">
      <c r="A299" s="88" t="str">
        <f t="shared" si="25"/>
        <v/>
      </c>
      <c r="B299" s="78">
        <f t="shared" si="28"/>
        <v>275</v>
      </c>
      <c r="C299" s="79" t="s">
        <v>36</v>
      </c>
      <c r="D299" s="74">
        <f t="shared" si="29"/>
        <v>113.65791010625168</v>
      </c>
      <c r="E299" s="75">
        <f t="shared" si="27"/>
        <v>57033.088352557847</v>
      </c>
      <c r="F299" s="76">
        <f t="shared" si="26"/>
        <v>43944</v>
      </c>
      <c r="G299" s="77" t="str">
        <f t="shared" si="30"/>
        <v>15:50</v>
      </c>
    </row>
    <row r="300" spans="1:7" ht="16" x14ac:dyDescent="0.2">
      <c r="A300" s="88" t="str">
        <f t="shared" si="25"/>
        <v/>
      </c>
      <c r="B300" s="78">
        <f t="shared" si="28"/>
        <v>276</v>
      </c>
      <c r="C300" s="79" t="s">
        <v>36</v>
      </c>
      <c r="D300" s="74">
        <f t="shared" si="29"/>
        <v>114.07161428707718</v>
      </c>
      <c r="E300" s="75">
        <f t="shared" si="27"/>
        <v>6377.8192310550985</v>
      </c>
      <c r="F300" s="76">
        <f t="shared" si="26"/>
        <v>43945</v>
      </c>
      <c r="G300" s="77" t="str">
        <f t="shared" si="30"/>
        <v>01:46</v>
      </c>
    </row>
    <row r="301" spans="1:7" ht="16" x14ac:dyDescent="0.2">
      <c r="A301" s="88" t="str">
        <f t="shared" si="25"/>
        <v/>
      </c>
      <c r="B301" s="78">
        <f t="shared" si="28"/>
        <v>277</v>
      </c>
      <c r="C301" s="79" t="s">
        <v>36</v>
      </c>
      <c r="D301" s="74">
        <f t="shared" si="29"/>
        <v>114.48531846790269</v>
      </c>
      <c r="E301" s="75">
        <f t="shared" si="27"/>
        <v>42122.550109550488</v>
      </c>
      <c r="F301" s="76">
        <f t="shared" si="26"/>
        <v>43945</v>
      </c>
      <c r="G301" s="77" t="str">
        <f t="shared" si="30"/>
        <v>11:42</v>
      </c>
    </row>
    <row r="302" spans="1:7" ht="16" x14ac:dyDescent="0.2">
      <c r="A302" s="88" t="str">
        <f t="shared" si="25"/>
        <v/>
      </c>
      <c r="B302" s="78">
        <f t="shared" si="28"/>
        <v>278</v>
      </c>
      <c r="C302" s="79" t="s">
        <v>36</v>
      </c>
      <c r="D302" s="74">
        <f t="shared" si="29"/>
        <v>114.89902264872819</v>
      </c>
      <c r="E302" s="75">
        <f t="shared" si="27"/>
        <v>77867.280988047729</v>
      </c>
      <c r="F302" s="76">
        <f t="shared" si="26"/>
        <v>43945</v>
      </c>
      <c r="G302" s="77" t="str">
        <f t="shared" si="30"/>
        <v>21:37</v>
      </c>
    </row>
    <row r="303" spans="1:7" ht="16" x14ac:dyDescent="0.2">
      <c r="A303" s="88" t="str">
        <f t="shared" si="25"/>
        <v/>
      </c>
      <c r="B303" s="78">
        <f t="shared" si="28"/>
        <v>279</v>
      </c>
      <c r="C303" s="79" t="s">
        <v>36</v>
      </c>
      <c r="D303" s="74">
        <f t="shared" si="29"/>
        <v>115.3127268295537</v>
      </c>
      <c r="E303" s="75">
        <f t="shared" si="27"/>
        <v>27212.011866541259</v>
      </c>
      <c r="F303" s="76">
        <f t="shared" si="26"/>
        <v>43946</v>
      </c>
      <c r="G303" s="77" t="str">
        <f t="shared" si="30"/>
        <v>07:33</v>
      </c>
    </row>
    <row r="304" spans="1:7" ht="16" x14ac:dyDescent="0.2">
      <c r="A304" s="88" t="str">
        <f t="shared" si="25"/>
        <v/>
      </c>
      <c r="B304" s="78">
        <f t="shared" si="28"/>
        <v>280</v>
      </c>
      <c r="C304" s="79" t="s">
        <v>36</v>
      </c>
      <c r="D304" s="74">
        <f t="shared" si="29"/>
        <v>115.7264310103792</v>
      </c>
      <c r="E304" s="75">
        <f t="shared" si="27"/>
        <v>62956.742745038508</v>
      </c>
      <c r="F304" s="76">
        <f t="shared" si="26"/>
        <v>43946</v>
      </c>
      <c r="G304" s="77" t="str">
        <f t="shared" si="30"/>
        <v>17:29</v>
      </c>
    </row>
    <row r="305" spans="1:7" ht="16" x14ac:dyDescent="0.2">
      <c r="A305" s="88" t="str">
        <f t="shared" si="25"/>
        <v/>
      </c>
      <c r="B305" s="78">
        <f t="shared" si="28"/>
        <v>281</v>
      </c>
      <c r="C305" s="79" t="s">
        <v>36</v>
      </c>
      <c r="D305" s="74">
        <f t="shared" si="29"/>
        <v>116.14013519120471</v>
      </c>
      <c r="E305" s="75">
        <f t="shared" si="27"/>
        <v>12301.473623535756</v>
      </c>
      <c r="F305" s="76">
        <f t="shared" si="26"/>
        <v>43947</v>
      </c>
      <c r="G305" s="77" t="str">
        <f t="shared" si="30"/>
        <v>03:25</v>
      </c>
    </row>
    <row r="306" spans="1:7" ht="16" x14ac:dyDescent="0.2">
      <c r="A306" s="88" t="str">
        <f t="shared" si="25"/>
        <v/>
      </c>
      <c r="B306" s="78">
        <f t="shared" si="28"/>
        <v>282</v>
      </c>
      <c r="C306" s="79" t="s">
        <v>36</v>
      </c>
      <c r="D306" s="74">
        <f t="shared" si="29"/>
        <v>116.55383937203021</v>
      </c>
      <c r="E306" s="75">
        <f t="shared" si="27"/>
        <v>48046.204502031142</v>
      </c>
      <c r="F306" s="76">
        <f t="shared" si="26"/>
        <v>43947</v>
      </c>
      <c r="G306" s="77" t="str">
        <f t="shared" si="30"/>
        <v>13:20</v>
      </c>
    </row>
    <row r="307" spans="1:7" ht="16" x14ac:dyDescent="0.2">
      <c r="A307" s="88" t="str">
        <f t="shared" si="25"/>
        <v/>
      </c>
      <c r="B307" s="78">
        <f t="shared" si="28"/>
        <v>283</v>
      </c>
      <c r="C307" s="79" t="s">
        <v>36</v>
      </c>
      <c r="D307" s="74">
        <f t="shared" si="29"/>
        <v>116.96754355285572</v>
      </c>
      <c r="E307" s="75">
        <f t="shared" si="27"/>
        <v>83790.935380526527</v>
      </c>
      <c r="F307" s="76">
        <f t="shared" si="26"/>
        <v>43947</v>
      </c>
      <c r="G307" s="77" t="str">
        <f t="shared" si="30"/>
        <v>23:16</v>
      </c>
    </row>
    <row r="308" spans="1:7" ht="16" x14ac:dyDescent="0.2">
      <c r="A308" s="88" t="str">
        <f t="shared" si="25"/>
        <v/>
      </c>
      <c r="B308" s="78">
        <f t="shared" si="28"/>
        <v>284</v>
      </c>
      <c r="C308" s="79" t="s">
        <v>36</v>
      </c>
      <c r="D308" s="74">
        <f t="shared" si="29"/>
        <v>117.38124773368122</v>
      </c>
      <c r="E308" s="75">
        <f t="shared" si="27"/>
        <v>33135.666259021913</v>
      </c>
      <c r="F308" s="76">
        <f t="shared" si="26"/>
        <v>43948</v>
      </c>
      <c r="G308" s="77" t="str">
        <f t="shared" si="30"/>
        <v>09:12</v>
      </c>
    </row>
    <row r="309" spans="1:7" ht="16" x14ac:dyDescent="0.2">
      <c r="A309" s="88" t="str">
        <f t="shared" si="25"/>
        <v/>
      </c>
      <c r="B309" s="78">
        <f t="shared" si="28"/>
        <v>285</v>
      </c>
      <c r="C309" s="79" t="s">
        <v>36</v>
      </c>
      <c r="D309" s="74">
        <f t="shared" si="29"/>
        <v>117.79495191450673</v>
      </c>
      <c r="E309" s="75">
        <f t="shared" si="27"/>
        <v>68880.397137519161</v>
      </c>
      <c r="F309" s="76">
        <f t="shared" si="26"/>
        <v>43948</v>
      </c>
      <c r="G309" s="77" t="str">
        <f t="shared" si="30"/>
        <v>19:08</v>
      </c>
    </row>
    <row r="310" spans="1:7" ht="16" x14ac:dyDescent="0.2">
      <c r="A310" s="88" t="str">
        <f t="shared" si="25"/>
        <v/>
      </c>
      <c r="B310" s="78">
        <f t="shared" si="28"/>
        <v>286</v>
      </c>
      <c r="C310" s="79" t="s">
        <v>36</v>
      </c>
      <c r="D310" s="74">
        <f t="shared" si="29"/>
        <v>118.20865609533223</v>
      </c>
      <c r="E310" s="75">
        <f t="shared" si="27"/>
        <v>18225.128016014551</v>
      </c>
      <c r="F310" s="76">
        <f t="shared" si="26"/>
        <v>43949</v>
      </c>
      <c r="G310" s="77" t="str">
        <f t="shared" si="30"/>
        <v>05:03</v>
      </c>
    </row>
    <row r="311" spans="1:7" ht="16" x14ac:dyDescent="0.2">
      <c r="A311" s="88" t="str">
        <f t="shared" si="25"/>
        <v/>
      </c>
      <c r="B311" s="78">
        <f t="shared" si="28"/>
        <v>287</v>
      </c>
      <c r="C311" s="79" t="s">
        <v>36</v>
      </c>
      <c r="D311" s="74">
        <f t="shared" si="29"/>
        <v>118.62236027615774</v>
      </c>
      <c r="E311" s="75">
        <f t="shared" si="27"/>
        <v>53969.858894511803</v>
      </c>
      <c r="F311" s="76">
        <f t="shared" si="26"/>
        <v>43949</v>
      </c>
      <c r="G311" s="77" t="str">
        <f t="shared" si="30"/>
        <v>14:59</v>
      </c>
    </row>
    <row r="312" spans="1:7" ht="16" x14ac:dyDescent="0.2">
      <c r="A312" s="88" t="str">
        <f t="shared" si="25"/>
        <v/>
      </c>
      <c r="B312" s="78">
        <f t="shared" si="28"/>
        <v>288</v>
      </c>
      <c r="C312" s="79" t="s">
        <v>36</v>
      </c>
      <c r="D312" s="74">
        <f t="shared" si="29"/>
        <v>119.03606445698324</v>
      </c>
      <c r="E312" s="75">
        <f t="shared" si="27"/>
        <v>3314.589773007187</v>
      </c>
      <c r="F312" s="76">
        <f t="shared" si="26"/>
        <v>43950</v>
      </c>
      <c r="G312" s="77" t="str">
        <f t="shared" si="30"/>
        <v>00:55</v>
      </c>
    </row>
    <row r="313" spans="1:7" ht="16" x14ac:dyDescent="0.2">
      <c r="A313" s="88" t="str">
        <f t="shared" si="25"/>
        <v/>
      </c>
      <c r="B313" s="78">
        <f t="shared" si="28"/>
        <v>289</v>
      </c>
      <c r="C313" s="79" t="s">
        <v>36</v>
      </c>
      <c r="D313" s="74">
        <f t="shared" si="29"/>
        <v>119.44976863780875</v>
      </c>
      <c r="E313" s="75">
        <f t="shared" si="27"/>
        <v>39059.320651502574</v>
      </c>
      <c r="F313" s="76">
        <f t="shared" si="26"/>
        <v>43950</v>
      </c>
      <c r="G313" s="77" t="str">
        <f t="shared" si="30"/>
        <v>10:50</v>
      </c>
    </row>
    <row r="314" spans="1:7" ht="16" x14ac:dyDescent="0.2">
      <c r="A314" s="88" t="str">
        <f t="shared" si="25"/>
        <v/>
      </c>
      <c r="B314" s="78">
        <f t="shared" si="28"/>
        <v>290</v>
      </c>
      <c r="C314" s="79" t="s">
        <v>36</v>
      </c>
      <c r="D314" s="74">
        <f t="shared" si="29"/>
        <v>119.86347281863425</v>
      </c>
      <c r="E314" s="75">
        <f t="shared" si="27"/>
        <v>74804.051529999822</v>
      </c>
      <c r="F314" s="76">
        <f t="shared" si="26"/>
        <v>43950</v>
      </c>
      <c r="G314" s="77" t="str">
        <f t="shared" si="30"/>
        <v>20:46</v>
      </c>
    </row>
    <row r="315" spans="1:7" ht="16" x14ac:dyDescent="0.2">
      <c r="A315" s="88" t="str">
        <f t="shared" si="25"/>
        <v/>
      </c>
      <c r="B315" s="78">
        <f t="shared" si="28"/>
        <v>291</v>
      </c>
      <c r="C315" s="79" t="s">
        <v>36</v>
      </c>
      <c r="D315" s="74">
        <f t="shared" si="29"/>
        <v>120.27717699945975</v>
      </c>
      <c r="E315" s="75">
        <f t="shared" si="27"/>
        <v>24148.782408495208</v>
      </c>
      <c r="F315" s="76">
        <f t="shared" si="26"/>
        <v>43951</v>
      </c>
      <c r="G315" s="77" t="str">
        <f t="shared" si="30"/>
        <v>06:42</v>
      </c>
    </row>
    <row r="316" spans="1:7" ht="16" x14ac:dyDescent="0.2">
      <c r="A316" s="88" t="str">
        <f t="shared" si="25"/>
        <v/>
      </c>
      <c r="B316" s="78">
        <f t="shared" si="28"/>
        <v>292</v>
      </c>
      <c r="C316" s="79" t="s">
        <v>36</v>
      </c>
      <c r="D316" s="74">
        <f t="shared" si="29"/>
        <v>120.69088118028526</v>
      </c>
      <c r="E316" s="75">
        <f t="shared" si="27"/>
        <v>59893.513286990594</v>
      </c>
      <c r="F316" s="76">
        <f t="shared" si="26"/>
        <v>43951</v>
      </c>
      <c r="G316" s="77" t="str">
        <f t="shared" si="30"/>
        <v>16:38</v>
      </c>
    </row>
    <row r="317" spans="1:7" ht="16" x14ac:dyDescent="0.2">
      <c r="A317" s="88" t="str">
        <f t="shared" si="25"/>
        <v/>
      </c>
      <c r="B317" s="78">
        <f t="shared" si="28"/>
        <v>293</v>
      </c>
      <c r="C317" s="79" t="s">
        <v>36</v>
      </c>
      <c r="D317" s="74">
        <f t="shared" si="29"/>
        <v>121.10458536111076</v>
      </c>
      <c r="E317" s="75">
        <f t="shared" si="27"/>
        <v>9238.2441654878439</v>
      </c>
      <c r="F317" s="76">
        <f t="shared" si="26"/>
        <v>43952</v>
      </c>
      <c r="G317" s="77" t="str">
        <f t="shared" si="30"/>
        <v>02:33</v>
      </c>
    </row>
    <row r="318" spans="1:7" ht="16" x14ac:dyDescent="0.2">
      <c r="A318" s="88" t="str">
        <f t="shared" si="25"/>
        <v/>
      </c>
      <c r="B318" s="78">
        <f t="shared" si="28"/>
        <v>294</v>
      </c>
      <c r="C318" s="79" t="s">
        <v>36</v>
      </c>
      <c r="D318" s="74">
        <f t="shared" si="29"/>
        <v>121.51828954193627</v>
      </c>
      <c r="E318" s="75">
        <f t="shared" si="27"/>
        <v>44982.975043983228</v>
      </c>
      <c r="F318" s="76">
        <f t="shared" si="26"/>
        <v>43952</v>
      </c>
      <c r="G318" s="77" t="str">
        <f t="shared" si="30"/>
        <v>12:29</v>
      </c>
    </row>
    <row r="319" spans="1:7" ht="16" x14ac:dyDescent="0.2">
      <c r="A319" s="88" t="str">
        <f t="shared" si="25"/>
        <v/>
      </c>
      <c r="B319" s="78">
        <f t="shared" si="28"/>
        <v>295</v>
      </c>
      <c r="C319" s="79" t="s">
        <v>36</v>
      </c>
      <c r="D319" s="74">
        <f t="shared" si="29"/>
        <v>121.93199372276177</v>
      </c>
      <c r="E319" s="75">
        <f t="shared" si="27"/>
        <v>80727.705922478621</v>
      </c>
      <c r="F319" s="76">
        <f t="shared" si="26"/>
        <v>43952</v>
      </c>
      <c r="G319" s="77" t="str">
        <f t="shared" si="30"/>
        <v>22:25</v>
      </c>
    </row>
    <row r="320" spans="1:7" ht="16" x14ac:dyDescent="0.2">
      <c r="A320" s="88" t="str">
        <f t="shared" si="25"/>
        <v/>
      </c>
      <c r="B320" s="78">
        <f t="shared" si="28"/>
        <v>296</v>
      </c>
      <c r="C320" s="79" t="s">
        <v>36</v>
      </c>
      <c r="D320" s="74">
        <f t="shared" si="29"/>
        <v>122.34569790358728</v>
      </c>
      <c r="E320" s="75">
        <f t="shared" si="27"/>
        <v>30072.436800975865</v>
      </c>
      <c r="F320" s="76">
        <f t="shared" si="26"/>
        <v>43953</v>
      </c>
      <c r="G320" s="77" t="str">
        <f t="shared" si="30"/>
        <v>08:21</v>
      </c>
    </row>
    <row r="321" spans="1:7" ht="16" x14ac:dyDescent="0.2">
      <c r="A321" s="88" t="str">
        <f t="shared" si="25"/>
        <v/>
      </c>
      <c r="B321" s="78">
        <f t="shared" si="28"/>
        <v>297</v>
      </c>
      <c r="C321" s="79" t="s">
        <v>36</v>
      </c>
      <c r="D321" s="74">
        <f t="shared" si="29"/>
        <v>122.75940208441278</v>
      </c>
      <c r="E321" s="75">
        <f t="shared" si="27"/>
        <v>65817.167679471255</v>
      </c>
      <c r="F321" s="76">
        <f t="shared" si="26"/>
        <v>43953</v>
      </c>
      <c r="G321" s="77" t="str">
        <f t="shared" si="30"/>
        <v>18:16</v>
      </c>
    </row>
    <row r="322" spans="1:7" ht="16" x14ac:dyDescent="0.2">
      <c r="A322" s="88" t="str">
        <f t="shared" si="25"/>
        <v/>
      </c>
      <c r="B322" s="78">
        <f t="shared" si="28"/>
        <v>298</v>
      </c>
      <c r="C322" s="79" t="s">
        <v>36</v>
      </c>
      <c r="D322" s="74">
        <f t="shared" si="29"/>
        <v>123.17310626523829</v>
      </c>
      <c r="E322" s="75">
        <f t="shared" si="27"/>
        <v>15161.898557968501</v>
      </c>
      <c r="F322" s="76">
        <f t="shared" si="26"/>
        <v>43954</v>
      </c>
      <c r="G322" s="77" t="str">
        <f t="shared" si="30"/>
        <v>04:12</v>
      </c>
    </row>
    <row r="323" spans="1:7" ht="16" x14ac:dyDescent="0.2">
      <c r="A323" s="88" t="str">
        <f t="shared" si="25"/>
        <v/>
      </c>
      <c r="B323" s="78">
        <f t="shared" si="28"/>
        <v>299</v>
      </c>
      <c r="C323" s="79" t="s">
        <v>36</v>
      </c>
      <c r="D323" s="74">
        <f t="shared" si="29"/>
        <v>123.58681044606379</v>
      </c>
      <c r="E323" s="75">
        <f t="shared" si="27"/>
        <v>50906.629436463889</v>
      </c>
      <c r="F323" s="76">
        <f t="shared" si="26"/>
        <v>43954</v>
      </c>
      <c r="G323" s="77" t="str">
        <f t="shared" si="30"/>
        <v>14:08</v>
      </c>
    </row>
    <row r="324" spans="1:7" ht="16" x14ac:dyDescent="0.2">
      <c r="A324" s="88" t="str">
        <f t="shared" si="25"/>
        <v/>
      </c>
      <c r="B324" s="78">
        <f t="shared" si="28"/>
        <v>300</v>
      </c>
      <c r="C324" s="79" t="s">
        <v>36</v>
      </c>
      <c r="D324" s="74">
        <f t="shared" si="29"/>
        <v>124.0005146268893</v>
      </c>
      <c r="E324" s="75">
        <f t="shared" si="27"/>
        <v>251.3603149592748</v>
      </c>
      <c r="F324" s="76">
        <f t="shared" si="26"/>
        <v>43955</v>
      </c>
      <c r="G324" s="77" t="str">
        <f t="shared" si="30"/>
        <v>00:04</v>
      </c>
    </row>
    <row r="325" spans="1:7" ht="16" x14ac:dyDescent="0.2">
      <c r="A325" s="88" t="str">
        <f t="shared" si="25"/>
        <v/>
      </c>
      <c r="B325" s="78">
        <f t="shared" si="28"/>
        <v>301</v>
      </c>
      <c r="C325" s="79" t="s">
        <v>36</v>
      </c>
      <c r="D325" s="74">
        <f t="shared" si="29"/>
        <v>124.4142188077148</v>
      </c>
      <c r="E325" s="75">
        <f t="shared" si="27"/>
        <v>35996.09119345466</v>
      </c>
      <c r="F325" s="76">
        <f t="shared" si="26"/>
        <v>43955</v>
      </c>
      <c r="G325" s="77" t="str">
        <f t="shared" si="30"/>
        <v>09:59</v>
      </c>
    </row>
    <row r="326" spans="1:7" ht="16" x14ac:dyDescent="0.2">
      <c r="A326" s="88" t="str">
        <f t="shared" si="25"/>
        <v/>
      </c>
      <c r="B326" s="78">
        <f t="shared" si="28"/>
        <v>302</v>
      </c>
      <c r="C326" s="79" t="s">
        <v>36</v>
      </c>
      <c r="D326" s="74">
        <f t="shared" si="29"/>
        <v>124.82792298854031</v>
      </c>
      <c r="E326" s="75">
        <f t="shared" si="27"/>
        <v>71740.822071951916</v>
      </c>
      <c r="F326" s="76">
        <f t="shared" si="26"/>
        <v>43955</v>
      </c>
      <c r="G326" s="77" t="str">
        <f t="shared" si="30"/>
        <v>19:55</v>
      </c>
    </row>
    <row r="327" spans="1:7" ht="16" x14ac:dyDescent="0.2">
      <c r="A327" s="88" t="str">
        <f t="shared" si="25"/>
        <v/>
      </c>
      <c r="B327" s="78">
        <f t="shared" si="28"/>
        <v>303</v>
      </c>
      <c r="C327" s="79" t="s">
        <v>36</v>
      </c>
      <c r="D327" s="74">
        <f t="shared" si="29"/>
        <v>125.24162716936581</v>
      </c>
      <c r="E327" s="75">
        <f t="shared" si="27"/>
        <v>21085.552950449161</v>
      </c>
      <c r="F327" s="76">
        <f t="shared" si="26"/>
        <v>43956</v>
      </c>
      <c r="G327" s="77" t="str">
        <f t="shared" si="30"/>
        <v>05:51</v>
      </c>
    </row>
    <row r="328" spans="1:7" ht="16" x14ac:dyDescent="0.2">
      <c r="A328" s="88" t="str">
        <f t="shared" si="25"/>
        <v/>
      </c>
      <c r="B328" s="78">
        <f t="shared" si="28"/>
        <v>304</v>
      </c>
      <c r="C328" s="79" t="s">
        <v>36</v>
      </c>
      <c r="D328" s="74">
        <f t="shared" si="29"/>
        <v>125.65533135019132</v>
      </c>
      <c r="E328" s="75">
        <f t="shared" si="27"/>
        <v>56830.28382894268</v>
      </c>
      <c r="F328" s="76">
        <f t="shared" si="26"/>
        <v>43956</v>
      </c>
      <c r="G328" s="77" t="str">
        <f t="shared" si="30"/>
        <v>15:47</v>
      </c>
    </row>
    <row r="329" spans="1:7" ht="16" x14ac:dyDescent="0.2">
      <c r="A329" s="88" t="str">
        <f t="shared" si="25"/>
        <v/>
      </c>
      <c r="B329" s="78">
        <f t="shared" si="28"/>
        <v>305</v>
      </c>
      <c r="C329" s="79" t="s">
        <v>36</v>
      </c>
      <c r="D329" s="74">
        <f t="shared" si="29"/>
        <v>126.06903553101682</v>
      </c>
      <c r="E329" s="75">
        <f t="shared" si="27"/>
        <v>6175.014707439932</v>
      </c>
      <c r="F329" s="76">
        <f t="shared" si="26"/>
        <v>43957</v>
      </c>
      <c r="G329" s="77" t="str">
        <f t="shared" si="30"/>
        <v>01:42</v>
      </c>
    </row>
    <row r="330" spans="1:7" ht="16" x14ac:dyDescent="0.2">
      <c r="A330" s="88" t="str">
        <f t="shared" si="25"/>
        <v/>
      </c>
      <c r="B330" s="78">
        <f t="shared" si="28"/>
        <v>306</v>
      </c>
      <c r="C330" s="79" t="s">
        <v>36</v>
      </c>
      <c r="D330" s="74">
        <f t="shared" si="29"/>
        <v>126.48273971184233</v>
      </c>
      <c r="E330" s="75">
        <f t="shared" si="27"/>
        <v>41919.745585935321</v>
      </c>
      <c r="F330" s="76">
        <f t="shared" si="26"/>
        <v>43957</v>
      </c>
      <c r="G330" s="77" t="str">
        <f t="shared" si="30"/>
        <v>11:38</v>
      </c>
    </row>
    <row r="331" spans="1:7" ht="16" x14ac:dyDescent="0.2">
      <c r="A331" s="88" t="str">
        <f t="shared" si="25"/>
        <v/>
      </c>
      <c r="B331" s="78">
        <f t="shared" si="28"/>
        <v>307</v>
      </c>
      <c r="C331" s="79" t="s">
        <v>36</v>
      </c>
      <c r="D331" s="74">
        <f t="shared" si="29"/>
        <v>126.89644389266783</v>
      </c>
      <c r="E331" s="75">
        <f t="shared" si="27"/>
        <v>77664.476464432562</v>
      </c>
      <c r="F331" s="76">
        <f t="shared" si="26"/>
        <v>43957</v>
      </c>
      <c r="G331" s="77" t="str">
        <f t="shared" si="30"/>
        <v>21:34</v>
      </c>
    </row>
    <row r="332" spans="1:7" ht="16" x14ac:dyDescent="0.2">
      <c r="A332" s="88" t="str">
        <f t="shared" si="25"/>
        <v/>
      </c>
      <c r="B332" s="78">
        <f t="shared" si="28"/>
        <v>308</v>
      </c>
      <c r="C332" s="79" t="s">
        <v>36</v>
      </c>
      <c r="D332" s="74">
        <f t="shared" si="29"/>
        <v>127.31014807349334</v>
      </c>
      <c r="E332" s="75">
        <f t="shared" si="27"/>
        <v>27009.207342927955</v>
      </c>
      <c r="F332" s="76">
        <f t="shared" si="26"/>
        <v>43958</v>
      </c>
      <c r="G332" s="77" t="str">
        <f t="shared" si="30"/>
        <v>07:30</v>
      </c>
    </row>
    <row r="333" spans="1:7" ht="16" x14ac:dyDescent="0.2">
      <c r="A333" s="88" t="str">
        <f t="shared" si="25"/>
        <v/>
      </c>
      <c r="B333" s="78">
        <f t="shared" si="28"/>
        <v>309</v>
      </c>
      <c r="C333" s="79" t="s">
        <v>36</v>
      </c>
      <c r="D333" s="74">
        <f t="shared" si="29"/>
        <v>127.72385225431884</v>
      </c>
      <c r="E333" s="75">
        <f t="shared" si="27"/>
        <v>62753.938221423341</v>
      </c>
      <c r="F333" s="76">
        <f t="shared" si="26"/>
        <v>43958</v>
      </c>
      <c r="G333" s="77" t="str">
        <f t="shared" si="30"/>
        <v>17:25</v>
      </c>
    </row>
    <row r="334" spans="1:7" ht="16" x14ac:dyDescent="0.2">
      <c r="A334" s="88" t="str">
        <f t="shared" si="25"/>
        <v/>
      </c>
      <c r="B334" s="78">
        <f t="shared" si="28"/>
        <v>310</v>
      </c>
      <c r="C334" s="79" t="s">
        <v>36</v>
      </c>
      <c r="D334" s="74">
        <f t="shared" si="29"/>
        <v>128.13755643514435</v>
      </c>
      <c r="E334" s="75">
        <f t="shared" si="27"/>
        <v>12098.669099918727</v>
      </c>
      <c r="F334" s="76">
        <f t="shared" si="26"/>
        <v>43959</v>
      </c>
      <c r="G334" s="77" t="str">
        <f t="shared" si="30"/>
        <v>03:21</v>
      </c>
    </row>
    <row r="335" spans="1:7" ht="16" x14ac:dyDescent="0.2">
      <c r="A335" s="88" t="str">
        <f t="shared" si="25"/>
        <v/>
      </c>
      <c r="B335" s="78">
        <f t="shared" si="28"/>
        <v>311</v>
      </c>
      <c r="C335" s="79" t="s">
        <v>36</v>
      </c>
      <c r="D335" s="74">
        <f t="shared" si="29"/>
        <v>128.55126061596985</v>
      </c>
      <c r="E335" s="75">
        <f t="shared" si="27"/>
        <v>47843.399978415975</v>
      </c>
      <c r="F335" s="76">
        <f t="shared" si="26"/>
        <v>43959</v>
      </c>
      <c r="G335" s="77" t="str">
        <f t="shared" si="30"/>
        <v>13:17</v>
      </c>
    </row>
    <row r="336" spans="1:7" ht="16" x14ac:dyDescent="0.2">
      <c r="A336" s="88" t="str">
        <f t="shared" si="25"/>
        <v/>
      </c>
      <c r="B336" s="78">
        <f t="shared" si="28"/>
        <v>312</v>
      </c>
      <c r="C336" s="79" t="s">
        <v>36</v>
      </c>
      <c r="D336" s="74">
        <f t="shared" si="29"/>
        <v>128.96496479679536</v>
      </c>
      <c r="E336" s="75">
        <f t="shared" si="27"/>
        <v>83588.130856913223</v>
      </c>
      <c r="F336" s="76">
        <f t="shared" si="26"/>
        <v>43959</v>
      </c>
      <c r="G336" s="77" t="str">
        <f t="shared" si="30"/>
        <v>23:13</v>
      </c>
    </row>
    <row r="337" spans="1:7" ht="16" x14ac:dyDescent="0.2">
      <c r="A337" s="88" t="str">
        <f t="shared" si="25"/>
        <v/>
      </c>
      <c r="B337" s="78">
        <f t="shared" si="28"/>
        <v>313</v>
      </c>
      <c r="C337" s="79" t="s">
        <v>36</v>
      </c>
      <c r="D337" s="74">
        <f t="shared" si="29"/>
        <v>129.37866897762086</v>
      </c>
      <c r="E337" s="75">
        <f t="shared" si="27"/>
        <v>32932.861735408609</v>
      </c>
      <c r="F337" s="76">
        <f t="shared" si="26"/>
        <v>43960</v>
      </c>
      <c r="G337" s="77" t="str">
        <f t="shared" si="30"/>
        <v>09:08</v>
      </c>
    </row>
    <row r="338" spans="1:7" ht="16" x14ac:dyDescent="0.2">
      <c r="A338" s="88" t="str">
        <f t="shared" si="25"/>
        <v/>
      </c>
      <c r="B338" s="78">
        <f t="shared" si="28"/>
        <v>314</v>
      </c>
      <c r="C338" s="79" t="s">
        <v>36</v>
      </c>
      <c r="D338" s="74">
        <f t="shared" si="29"/>
        <v>129.79237315844637</v>
      </c>
      <c r="E338" s="75">
        <f t="shared" si="27"/>
        <v>68677.592613903995</v>
      </c>
      <c r="F338" s="76">
        <f t="shared" si="26"/>
        <v>43960</v>
      </c>
      <c r="G338" s="77" t="str">
        <f t="shared" si="30"/>
        <v>19:04</v>
      </c>
    </row>
    <row r="339" spans="1:7" ht="16" x14ac:dyDescent="0.2">
      <c r="A339" s="88" t="str">
        <f t="shared" si="25"/>
        <v/>
      </c>
      <c r="B339" s="78">
        <f t="shared" si="28"/>
        <v>315</v>
      </c>
      <c r="C339" s="79" t="s">
        <v>36</v>
      </c>
      <c r="D339" s="74">
        <f t="shared" si="29"/>
        <v>130.20607733927187</v>
      </c>
      <c r="E339" s="75">
        <f t="shared" si="27"/>
        <v>18022.323492399384</v>
      </c>
      <c r="F339" s="76">
        <f t="shared" si="26"/>
        <v>43961</v>
      </c>
      <c r="G339" s="77" t="str">
        <f t="shared" si="30"/>
        <v>05:00</v>
      </c>
    </row>
    <row r="340" spans="1:7" ht="16" x14ac:dyDescent="0.2">
      <c r="A340" s="88" t="str">
        <f t="shared" si="25"/>
        <v/>
      </c>
      <c r="B340" s="78">
        <f t="shared" si="28"/>
        <v>316</v>
      </c>
      <c r="C340" s="79" t="s">
        <v>36</v>
      </c>
      <c r="D340" s="74">
        <f t="shared" si="29"/>
        <v>130.61978152009738</v>
      </c>
      <c r="E340" s="75">
        <f t="shared" si="27"/>
        <v>53767.054370896636</v>
      </c>
      <c r="F340" s="76">
        <f t="shared" si="26"/>
        <v>43961</v>
      </c>
      <c r="G340" s="77" t="str">
        <f t="shared" si="30"/>
        <v>14:56</v>
      </c>
    </row>
    <row r="341" spans="1:7" ht="16" x14ac:dyDescent="0.2">
      <c r="A341" s="88" t="str">
        <f t="shared" si="25"/>
        <v/>
      </c>
      <c r="B341" s="78">
        <f t="shared" si="28"/>
        <v>317</v>
      </c>
      <c r="C341" s="79" t="s">
        <v>36</v>
      </c>
      <c r="D341" s="74">
        <f t="shared" si="29"/>
        <v>131.03348570092288</v>
      </c>
      <c r="E341" s="75">
        <f t="shared" si="27"/>
        <v>3111.7852493920204</v>
      </c>
      <c r="F341" s="76">
        <f t="shared" si="26"/>
        <v>43962</v>
      </c>
      <c r="G341" s="77" t="str">
        <f t="shared" si="30"/>
        <v>00:51</v>
      </c>
    </row>
    <row r="342" spans="1:7" ht="16" x14ac:dyDescent="0.2">
      <c r="A342" s="88" t="str">
        <f t="shared" si="25"/>
        <v/>
      </c>
      <c r="B342" s="78">
        <f t="shared" si="28"/>
        <v>318</v>
      </c>
      <c r="C342" s="79" t="s">
        <v>36</v>
      </c>
      <c r="D342" s="74">
        <f t="shared" si="29"/>
        <v>131.44718988174839</v>
      </c>
      <c r="E342" s="75">
        <f t="shared" si="27"/>
        <v>38856.51612788927</v>
      </c>
      <c r="F342" s="76">
        <f t="shared" si="26"/>
        <v>43962</v>
      </c>
      <c r="G342" s="77" t="str">
        <f t="shared" si="30"/>
        <v>10:47</v>
      </c>
    </row>
    <row r="343" spans="1:7" ht="16" x14ac:dyDescent="0.2">
      <c r="A343" s="88" t="str">
        <f t="shared" ref="A343:A406" si="31">IF(INT(D343)=$D$10-1,IF(A342="",1,A342+1),"")</f>
        <v/>
      </c>
      <c r="B343" s="78">
        <f t="shared" si="28"/>
        <v>319</v>
      </c>
      <c r="C343" s="79" t="s">
        <v>36</v>
      </c>
      <c r="D343" s="74">
        <f t="shared" si="29"/>
        <v>131.86089406257389</v>
      </c>
      <c r="E343" s="75">
        <f t="shared" si="27"/>
        <v>74601.247006382793</v>
      </c>
      <c r="F343" s="76">
        <f t="shared" si="26"/>
        <v>43962</v>
      </c>
      <c r="G343" s="77" t="str">
        <f t="shared" si="30"/>
        <v>20:43</v>
      </c>
    </row>
    <row r="344" spans="1:7" ht="16" x14ac:dyDescent="0.2">
      <c r="A344" s="88" t="str">
        <f t="shared" si="31"/>
        <v/>
      </c>
      <c r="B344" s="78">
        <f t="shared" si="28"/>
        <v>320</v>
      </c>
      <c r="C344" s="79" t="s">
        <v>36</v>
      </c>
      <c r="D344" s="74">
        <f t="shared" si="29"/>
        <v>132.2745982433994</v>
      </c>
      <c r="E344" s="75">
        <f t="shared" si="27"/>
        <v>23945.977884880042</v>
      </c>
      <c r="F344" s="76">
        <f t="shared" si="26"/>
        <v>43963</v>
      </c>
      <c r="G344" s="77" t="str">
        <f t="shared" si="30"/>
        <v>06:39</v>
      </c>
    </row>
    <row r="345" spans="1:7" ht="16" x14ac:dyDescent="0.2">
      <c r="A345" s="88" t="str">
        <f t="shared" si="31"/>
        <v/>
      </c>
      <c r="B345" s="78">
        <f t="shared" si="28"/>
        <v>321</v>
      </c>
      <c r="C345" s="79" t="s">
        <v>36</v>
      </c>
      <c r="D345" s="74">
        <f t="shared" si="29"/>
        <v>132.6883024242249</v>
      </c>
      <c r="E345" s="75">
        <f t="shared" si="27"/>
        <v>59690.70876337729</v>
      </c>
      <c r="F345" s="76">
        <f t="shared" ref="F345:F408" si="32">DATE($D$6,1,1+INT(D345))</f>
        <v>43963</v>
      </c>
      <c r="G345" s="77" t="str">
        <f t="shared" si="30"/>
        <v>16:34</v>
      </c>
    </row>
    <row r="346" spans="1:7" ht="16" x14ac:dyDescent="0.2">
      <c r="A346" s="88" t="str">
        <f t="shared" si="31"/>
        <v/>
      </c>
      <c r="B346" s="78">
        <f t="shared" si="28"/>
        <v>322</v>
      </c>
      <c r="C346" s="79" t="s">
        <v>36</v>
      </c>
      <c r="D346" s="74">
        <f t="shared" si="29"/>
        <v>133.10200660505041</v>
      </c>
      <c r="E346" s="75">
        <f t="shared" ref="E346:E409" si="33">MOD(D346*3600*24,3600*24)+(B346/870)*600</f>
        <v>9035.4396418726774</v>
      </c>
      <c r="F346" s="76">
        <f t="shared" si="32"/>
        <v>43964</v>
      </c>
      <c r="G346" s="77" t="str">
        <f t="shared" si="30"/>
        <v>02:30</v>
      </c>
    </row>
    <row r="347" spans="1:7" ht="16" x14ac:dyDescent="0.2">
      <c r="A347" s="88" t="str">
        <f t="shared" si="31"/>
        <v/>
      </c>
      <c r="B347" s="78">
        <f t="shared" ref="B347:B410" si="34">B346+1</f>
        <v>323</v>
      </c>
      <c r="C347" s="79" t="s">
        <v>36</v>
      </c>
      <c r="D347" s="74">
        <f t="shared" ref="D347:D410" si="35">D346+(360/870.187)</f>
        <v>133.51571078587591</v>
      </c>
      <c r="E347" s="75">
        <f t="shared" si="33"/>
        <v>44780.170520368061</v>
      </c>
      <c r="F347" s="76">
        <f t="shared" si="32"/>
        <v>43964</v>
      </c>
      <c r="G347" s="77" t="str">
        <f t="shared" ref="G347:G410" si="36">CONCATENATE(TEXT(INT(E347/3600),"00"),":",TEXT(INT((E347-3600*INT(E347/3600))/60),"00"))</f>
        <v>12:26</v>
      </c>
    </row>
    <row r="348" spans="1:7" ht="16" x14ac:dyDescent="0.2">
      <c r="A348" s="88" t="str">
        <f t="shared" si="31"/>
        <v/>
      </c>
      <c r="B348" s="78">
        <f t="shared" si="34"/>
        <v>324</v>
      </c>
      <c r="C348" s="79" t="s">
        <v>36</v>
      </c>
      <c r="D348" s="74">
        <f t="shared" si="35"/>
        <v>133.92941496670142</v>
      </c>
      <c r="E348" s="75">
        <f t="shared" si="33"/>
        <v>80524.901398863454</v>
      </c>
      <c r="F348" s="76">
        <f t="shared" si="32"/>
        <v>43964</v>
      </c>
      <c r="G348" s="77" t="str">
        <f t="shared" si="36"/>
        <v>22:22</v>
      </c>
    </row>
    <row r="349" spans="1:7" ht="16" x14ac:dyDescent="0.2">
      <c r="A349" s="88" t="str">
        <f t="shared" si="31"/>
        <v/>
      </c>
      <c r="B349" s="78">
        <f t="shared" si="34"/>
        <v>325</v>
      </c>
      <c r="C349" s="79" t="s">
        <v>36</v>
      </c>
      <c r="D349" s="74">
        <f t="shared" si="35"/>
        <v>134.34311914752692</v>
      </c>
      <c r="E349" s="75">
        <f t="shared" si="33"/>
        <v>29869.632277360699</v>
      </c>
      <c r="F349" s="76">
        <f t="shared" si="32"/>
        <v>43965</v>
      </c>
      <c r="G349" s="77" t="str">
        <f t="shared" si="36"/>
        <v>08:17</v>
      </c>
    </row>
    <row r="350" spans="1:7" ht="16" x14ac:dyDescent="0.2">
      <c r="A350" s="88" t="str">
        <f t="shared" si="31"/>
        <v/>
      </c>
      <c r="B350" s="78">
        <f t="shared" si="34"/>
        <v>326</v>
      </c>
      <c r="C350" s="79" t="s">
        <v>36</v>
      </c>
      <c r="D350" s="74">
        <f t="shared" si="35"/>
        <v>134.75682332835243</v>
      </c>
      <c r="E350" s="75">
        <f t="shared" si="33"/>
        <v>65614.363155856088</v>
      </c>
      <c r="F350" s="76">
        <f t="shared" si="32"/>
        <v>43965</v>
      </c>
      <c r="G350" s="77" t="str">
        <f t="shared" si="36"/>
        <v>18:13</v>
      </c>
    </row>
    <row r="351" spans="1:7" ht="16" x14ac:dyDescent="0.2">
      <c r="A351" s="88" t="str">
        <f t="shared" si="31"/>
        <v/>
      </c>
      <c r="B351" s="78">
        <f t="shared" si="34"/>
        <v>327</v>
      </c>
      <c r="C351" s="79" t="s">
        <v>36</v>
      </c>
      <c r="D351" s="74">
        <f t="shared" si="35"/>
        <v>135.17052750917793</v>
      </c>
      <c r="E351" s="75">
        <f t="shared" si="33"/>
        <v>14959.094034353335</v>
      </c>
      <c r="F351" s="76">
        <f t="shared" si="32"/>
        <v>43966</v>
      </c>
      <c r="G351" s="77" t="str">
        <f t="shared" si="36"/>
        <v>04:09</v>
      </c>
    </row>
    <row r="352" spans="1:7" ht="16" x14ac:dyDescent="0.2">
      <c r="A352" s="88" t="str">
        <f t="shared" si="31"/>
        <v/>
      </c>
      <c r="B352" s="78">
        <f t="shared" si="34"/>
        <v>328</v>
      </c>
      <c r="C352" s="79" t="s">
        <v>36</v>
      </c>
      <c r="D352" s="74">
        <f t="shared" si="35"/>
        <v>135.58423169000343</v>
      </c>
      <c r="E352" s="75">
        <f t="shared" si="33"/>
        <v>50703.82491284686</v>
      </c>
      <c r="F352" s="76">
        <f t="shared" si="32"/>
        <v>43966</v>
      </c>
      <c r="G352" s="77" t="str">
        <f t="shared" si="36"/>
        <v>14:05</v>
      </c>
    </row>
    <row r="353" spans="1:7" ht="16" x14ac:dyDescent="0.2">
      <c r="A353" s="88" t="str">
        <f t="shared" si="31"/>
        <v/>
      </c>
      <c r="B353" s="78">
        <f t="shared" si="34"/>
        <v>329</v>
      </c>
      <c r="C353" s="79" t="s">
        <v>36</v>
      </c>
      <c r="D353" s="74">
        <f t="shared" si="35"/>
        <v>135.99793587082894</v>
      </c>
      <c r="E353" s="75">
        <f t="shared" si="33"/>
        <v>86448.555791344115</v>
      </c>
      <c r="F353" s="76">
        <f t="shared" si="32"/>
        <v>43966</v>
      </c>
      <c r="G353" s="77" t="str">
        <f t="shared" si="36"/>
        <v>24:00</v>
      </c>
    </row>
    <row r="354" spans="1:7" ht="16" x14ac:dyDescent="0.2">
      <c r="A354" s="88" t="str">
        <f t="shared" si="31"/>
        <v/>
      </c>
      <c r="B354" s="78">
        <f t="shared" si="34"/>
        <v>330</v>
      </c>
      <c r="C354" s="79" t="s">
        <v>36</v>
      </c>
      <c r="D354" s="74">
        <f t="shared" si="35"/>
        <v>136.41164005165444</v>
      </c>
      <c r="E354" s="75">
        <f t="shared" si="33"/>
        <v>35793.286669841356</v>
      </c>
      <c r="F354" s="76">
        <f t="shared" si="32"/>
        <v>43967</v>
      </c>
      <c r="G354" s="77" t="str">
        <f t="shared" si="36"/>
        <v>09:56</v>
      </c>
    </row>
    <row r="355" spans="1:7" ht="16" x14ac:dyDescent="0.2">
      <c r="A355" s="88" t="str">
        <f t="shared" si="31"/>
        <v/>
      </c>
      <c r="B355" s="78">
        <f t="shared" si="34"/>
        <v>331</v>
      </c>
      <c r="C355" s="79" t="s">
        <v>36</v>
      </c>
      <c r="D355" s="74">
        <f t="shared" si="35"/>
        <v>136.82534423247995</v>
      </c>
      <c r="E355" s="75">
        <f t="shared" si="33"/>
        <v>71538.017548336749</v>
      </c>
      <c r="F355" s="76">
        <f t="shared" si="32"/>
        <v>43967</v>
      </c>
      <c r="G355" s="77" t="str">
        <f t="shared" si="36"/>
        <v>19:52</v>
      </c>
    </row>
    <row r="356" spans="1:7" ht="16" x14ac:dyDescent="0.2">
      <c r="A356" s="88" t="str">
        <f t="shared" si="31"/>
        <v/>
      </c>
      <c r="B356" s="78">
        <f t="shared" si="34"/>
        <v>332</v>
      </c>
      <c r="C356" s="79" t="s">
        <v>36</v>
      </c>
      <c r="D356" s="74">
        <f t="shared" si="35"/>
        <v>137.23904841330545</v>
      </c>
      <c r="E356" s="75">
        <f t="shared" si="33"/>
        <v>20882.748426832131</v>
      </c>
      <c r="F356" s="76">
        <f t="shared" si="32"/>
        <v>43968</v>
      </c>
      <c r="G356" s="77" t="str">
        <f t="shared" si="36"/>
        <v>05:48</v>
      </c>
    </row>
    <row r="357" spans="1:7" ht="16" x14ac:dyDescent="0.2">
      <c r="A357" s="88" t="str">
        <f t="shared" si="31"/>
        <v/>
      </c>
      <c r="B357" s="78">
        <f t="shared" si="34"/>
        <v>333</v>
      </c>
      <c r="C357" s="79" t="s">
        <v>36</v>
      </c>
      <c r="D357" s="74">
        <f t="shared" si="35"/>
        <v>137.65275259413096</v>
      </c>
      <c r="E357" s="75">
        <f t="shared" si="33"/>
        <v>56627.479305327513</v>
      </c>
      <c r="F357" s="76">
        <f t="shared" si="32"/>
        <v>43968</v>
      </c>
      <c r="G357" s="77" t="str">
        <f t="shared" si="36"/>
        <v>15:43</v>
      </c>
    </row>
    <row r="358" spans="1:7" ht="16" x14ac:dyDescent="0.2">
      <c r="A358" s="88" t="str">
        <f t="shared" si="31"/>
        <v/>
      </c>
      <c r="B358" s="78">
        <f t="shared" si="34"/>
        <v>334</v>
      </c>
      <c r="C358" s="79" t="s">
        <v>36</v>
      </c>
      <c r="D358" s="74">
        <f t="shared" si="35"/>
        <v>138.06645677495646</v>
      </c>
      <c r="E358" s="75">
        <f t="shared" si="33"/>
        <v>5972.2101838247654</v>
      </c>
      <c r="F358" s="76">
        <f t="shared" si="32"/>
        <v>43969</v>
      </c>
      <c r="G358" s="77" t="str">
        <f t="shared" si="36"/>
        <v>01:39</v>
      </c>
    </row>
    <row r="359" spans="1:7" ht="16" x14ac:dyDescent="0.2">
      <c r="A359" s="88" t="str">
        <f t="shared" si="31"/>
        <v/>
      </c>
      <c r="B359" s="78">
        <f t="shared" si="34"/>
        <v>335</v>
      </c>
      <c r="C359" s="79" t="s">
        <v>36</v>
      </c>
      <c r="D359" s="74">
        <f t="shared" si="35"/>
        <v>138.48016095578197</v>
      </c>
      <c r="E359" s="75">
        <f t="shared" si="33"/>
        <v>41716.941062320155</v>
      </c>
      <c r="F359" s="76">
        <f t="shared" si="32"/>
        <v>43969</v>
      </c>
      <c r="G359" s="77" t="str">
        <f t="shared" si="36"/>
        <v>11:35</v>
      </c>
    </row>
    <row r="360" spans="1:7" ht="16" x14ac:dyDescent="0.2">
      <c r="A360" s="88" t="str">
        <f t="shared" si="31"/>
        <v/>
      </c>
      <c r="B360" s="78">
        <f t="shared" si="34"/>
        <v>336</v>
      </c>
      <c r="C360" s="79" t="s">
        <v>36</v>
      </c>
      <c r="D360" s="74">
        <f t="shared" si="35"/>
        <v>138.89386513660747</v>
      </c>
      <c r="E360" s="75">
        <f t="shared" si="33"/>
        <v>77461.671940817396</v>
      </c>
      <c r="F360" s="76">
        <f t="shared" si="32"/>
        <v>43969</v>
      </c>
      <c r="G360" s="77" t="str">
        <f t="shared" si="36"/>
        <v>21:31</v>
      </c>
    </row>
    <row r="361" spans="1:7" ht="16" x14ac:dyDescent="0.2">
      <c r="A361" s="88" t="str">
        <f t="shared" si="31"/>
        <v/>
      </c>
      <c r="B361" s="78">
        <f t="shared" si="34"/>
        <v>337</v>
      </c>
      <c r="C361" s="79" t="s">
        <v>36</v>
      </c>
      <c r="D361" s="74">
        <f t="shared" si="35"/>
        <v>139.30756931743298</v>
      </c>
      <c r="E361" s="75">
        <f t="shared" si="33"/>
        <v>26806.402819312789</v>
      </c>
      <c r="F361" s="76">
        <f t="shared" si="32"/>
        <v>43970</v>
      </c>
      <c r="G361" s="77" t="str">
        <f t="shared" si="36"/>
        <v>07:26</v>
      </c>
    </row>
    <row r="362" spans="1:7" ht="16" x14ac:dyDescent="0.2">
      <c r="A362" s="88" t="str">
        <f t="shared" si="31"/>
        <v/>
      </c>
      <c r="B362" s="78">
        <f t="shared" si="34"/>
        <v>338</v>
      </c>
      <c r="C362" s="79" t="s">
        <v>36</v>
      </c>
      <c r="D362" s="74">
        <f t="shared" si="35"/>
        <v>139.72127349825848</v>
      </c>
      <c r="E362" s="75">
        <f t="shared" si="33"/>
        <v>62551.133697808174</v>
      </c>
      <c r="F362" s="76">
        <f t="shared" si="32"/>
        <v>43970</v>
      </c>
      <c r="G362" s="77" t="str">
        <f t="shared" si="36"/>
        <v>17:22</v>
      </c>
    </row>
    <row r="363" spans="1:7" ht="16" x14ac:dyDescent="0.2">
      <c r="A363" s="88" t="str">
        <f t="shared" si="31"/>
        <v/>
      </c>
      <c r="B363" s="78">
        <f t="shared" si="34"/>
        <v>339</v>
      </c>
      <c r="C363" s="79" t="s">
        <v>36</v>
      </c>
      <c r="D363" s="74">
        <f t="shared" si="35"/>
        <v>140.13497767908399</v>
      </c>
      <c r="E363" s="75">
        <f t="shared" si="33"/>
        <v>11895.864576305423</v>
      </c>
      <c r="F363" s="76">
        <f t="shared" si="32"/>
        <v>43971</v>
      </c>
      <c r="G363" s="77" t="str">
        <f t="shared" si="36"/>
        <v>03:18</v>
      </c>
    </row>
    <row r="364" spans="1:7" ht="16" x14ac:dyDescent="0.2">
      <c r="A364" s="88" t="str">
        <f t="shared" si="31"/>
        <v/>
      </c>
      <c r="B364" s="78">
        <f t="shared" si="34"/>
        <v>340</v>
      </c>
      <c r="C364" s="79" t="s">
        <v>36</v>
      </c>
      <c r="D364" s="74">
        <f t="shared" si="35"/>
        <v>140.54868185990949</v>
      </c>
      <c r="E364" s="75">
        <f t="shared" si="33"/>
        <v>47640.595454800809</v>
      </c>
      <c r="F364" s="76">
        <f t="shared" si="32"/>
        <v>43971</v>
      </c>
      <c r="G364" s="77" t="str">
        <f t="shared" si="36"/>
        <v>13:14</v>
      </c>
    </row>
    <row r="365" spans="1:7" ht="16" x14ac:dyDescent="0.2">
      <c r="A365" s="88" t="str">
        <f t="shared" si="31"/>
        <v/>
      </c>
      <c r="B365" s="78">
        <f t="shared" si="34"/>
        <v>341</v>
      </c>
      <c r="C365" s="79" t="s">
        <v>36</v>
      </c>
      <c r="D365" s="74">
        <f t="shared" si="35"/>
        <v>140.962386040735</v>
      </c>
      <c r="E365" s="75">
        <f t="shared" si="33"/>
        <v>83385.326333296194</v>
      </c>
      <c r="F365" s="76">
        <f t="shared" si="32"/>
        <v>43971</v>
      </c>
      <c r="G365" s="77" t="str">
        <f t="shared" si="36"/>
        <v>23:09</v>
      </c>
    </row>
    <row r="366" spans="1:7" ht="16" x14ac:dyDescent="0.2">
      <c r="A366" s="88" t="str">
        <f t="shared" si="31"/>
        <v/>
      </c>
      <c r="B366" s="78">
        <f t="shared" si="34"/>
        <v>342</v>
      </c>
      <c r="C366" s="79" t="s">
        <v>36</v>
      </c>
      <c r="D366" s="74">
        <f t="shared" si="35"/>
        <v>141.3760902215605</v>
      </c>
      <c r="E366" s="75">
        <f t="shared" si="33"/>
        <v>32730.057211793446</v>
      </c>
      <c r="F366" s="76">
        <f t="shared" si="32"/>
        <v>43972</v>
      </c>
      <c r="G366" s="77" t="str">
        <f t="shared" si="36"/>
        <v>09:05</v>
      </c>
    </row>
    <row r="367" spans="1:7" ht="16" x14ac:dyDescent="0.2">
      <c r="A367" s="88" t="str">
        <f t="shared" si="31"/>
        <v/>
      </c>
      <c r="B367" s="78">
        <f t="shared" si="34"/>
        <v>343</v>
      </c>
      <c r="C367" s="79" t="s">
        <v>36</v>
      </c>
      <c r="D367" s="74">
        <f t="shared" si="35"/>
        <v>141.78979440238601</v>
      </c>
      <c r="E367" s="75">
        <f t="shared" si="33"/>
        <v>68474.788090288828</v>
      </c>
      <c r="F367" s="76">
        <f t="shared" si="32"/>
        <v>43972</v>
      </c>
      <c r="G367" s="77" t="str">
        <f t="shared" si="36"/>
        <v>19:01</v>
      </c>
    </row>
    <row r="368" spans="1:7" ht="16" x14ac:dyDescent="0.2">
      <c r="A368" s="88" t="str">
        <f t="shared" si="31"/>
        <v/>
      </c>
      <c r="B368" s="78">
        <f t="shared" si="34"/>
        <v>344</v>
      </c>
      <c r="C368" s="79" t="s">
        <v>36</v>
      </c>
      <c r="D368" s="74">
        <f t="shared" si="35"/>
        <v>142.20349858321151</v>
      </c>
      <c r="E368" s="75">
        <f t="shared" si="33"/>
        <v>17819.518968784218</v>
      </c>
      <c r="F368" s="76">
        <f t="shared" si="32"/>
        <v>43973</v>
      </c>
      <c r="G368" s="77" t="str">
        <f t="shared" si="36"/>
        <v>04:56</v>
      </c>
    </row>
    <row r="369" spans="1:7" ht="16" x14ac:dyDescent="0.2">
      <c r="A369" s="88" t="str">
        <f t="shared" si="31"/>
        <v/>
      </c>
      <c r="B369" s="78">
        <f t="shared" si="34"/>
        <v>345</v>
      </c>
      <c r="C369" s="79" t="s">
        <v>36</v>
      </c>
      <c r="D369" s="74">
        <f t="shared" si="35"/>
        <v>142.61720276403702</v>
      </c>
      <c r="E369" s="75">
        <f t="shared" si="33"/>
        <v>53564.24984728147</v>
      </c>
      <c r="F369" s="76">
        <f t="shared" si="32"/>
        <v>43973</v>
      </c>
      <c r="G369" s="77" t="str">
        <f t="shared" si="36"/>
        <v>14:52</v>
      </c>
    </row>
    <row r="370" spans="1:7" ht="16" x14ac:dyDescent="0.2">
      <c r="A370" s="88" t="str">
        <f t="shared" si="31"/>
        <v/>
      </c>
      <c r="B370" s="78">
        <f t="shared" si="34"/>
        <v>346</v>
      </c>
      <c r="C370" s="79" t="s">
        <v>36</v>
      </c>
      <c r="D370" s="74">
        <f t="shared" si="35"/>
        <v>143.03090694486252</v>
      </c>
      <c r="E370" s="75">
        <f t="shared" si="33"/>
        <v>2908.9807257768539</v>
      </c>
      <c r="F370" s="76">
        <f t="shared" si="32"/>
        <v>43974</v>
      </c>
      <c r="G370" s="77" t="str">
        <f t="shared" si="36"/>
        <v>00:48</v>
      </c>
    </row>
    <row r="371" spans="1:7" ht="16" x14ac:dyDescent="0.2">
      <c r="A371" s="88" t="str">
        <f t="shared" si="31"/>
        <v/>
      </c>
      <c r="B371" s="78">
        <f t="shared" si="34"/>
        <v>347</v>
      </c>
      <c r="C371" s="79" t="s">
        <v>36</v>
      </c>
      <c r="D371" s="74">
        <f t="shared" si="35"/>
        <v>143.44461112568803</v>
      </c>
      <c r="E371" s="75">
        <f t="shared" si="33"/>
        <v>38653.711604274104</v>
      </c>
      <c r="F371" s="76">
        <f t="shared" si="32"/>
        <v>43974</v>
      </c>
      <c r="G371" s="77" t="str">
        <f t="shared" si="36"/>
        <v>10:44</v>
      </c>
    </row>
    <row r="372" spans="1:7" ht="16" x14ac:dyDescent="0.2">
      <c r="A372" s="88" t="str">
        <f t="shared" si="31"/>
        <v/>
      </c>
      <c r="B372" s="78">
        <f t="shared" si="34"/>
        <v>348</v>
      </c>
      <c r="C372" s="79" t="s">
        <v>36</v>
      </c>
      <c r="D372" s="74">
        <f t="shared" si="35"/>
        <v>143.85831530651353</v>
      </c>
      <c r="E372" s="75">
        <f t="shared" si="33"/>
        <v>74398.442482769489</v>
      </c>
      <c r="F372" s="76">
        <f t="shared" si="32"/>
        <v>43974</v>
      </c>
      <c r="G372" s="77" t="str">
        <f t="shared" si="36"/>
        <v>20:39</v>
      </c>
    </row>
    <row r="373" spans="1:7" ht="16" x14ac:dyDescent="0.2">
      <c r="A373" s="88" t="str">
        <f t="shared" si="31"/>
        <v/>
      </c>
      <c r="B373" s="78">
        <f t="shared" si="34"/>
        <v>349</v>
      </c>
      <c r="C373" s="79" t="s">
        <v>36</v>
      </c>
      <c r="D373" s="74">
        <f t="shared" si="35"/>
        <v>144.27201948733904</v>
      </c>
      <c r="E373" s="75">
        <f t="shared" si="33"/>
        <v>23743.173361264875</v>
      </c>
      <c r="F373" s="76">
        <f t="shared" si="32"/>
        <v>43975</v>
      </c>
      <c r="G373" s="77" t="str">
        <f t="shared" si="36"/>
        <v>06:35</v>
      </c>
    </row>
    <row r="374" spans="1:7" ht="16" x14ac:dyDescent="0.2">
      <c r="A374" s="88" t="str">
        <f t="shared" si="31"/>
        <v/>
      </c>
      <c r="B374" s="78">
        <f t="shared" si="34"/>
        <v>350</v>
      </c>
      <c r="C374" s="79" t="s">
        <v>36</v>
      </c>
      <c r="D374" s="74">
        <f t="shared" si="35"/>
        <v>144.68572366816454</v>
      </c>
      <c r="E374" s="75">
        <f t="shared" si="33"/>
        <v>59487.904239760261</v>
      </c>
      <c r="F374" s="76">
        <f t="shared" si="32"/>
        <v>43975</v>
      </c>
      <c r="G374" s="77" t="str">
        <f t="shared" si="36"/>
        <v>16:31</v>
      </c>
    </row>
    <row r="375" spans="1:7" ht="16" x14ac:dyDescent="0.2">
      <c r="A375" s="88" t="str">
        <f t="shared" si="31"/>
        <v/>
      </c>
      <c r="B375" s="78">
        <f t="shared" si="34"/>
        <v>351</v>
      </c>
      <c r="C375" s="79" t="s">
        <v>36</v>
      </c>
      <c r="D375" s="74">
        <f t="shared" si="35"/>
        <v>145.09942784899005</v>
      </c>
      <c r="E375" s="75">
        <f t="shared" si="33"/>
        <v>8832.6351182575108</v>
      </c>
      <c r="F375" s="76">
        <f t="shared" si="32"/>
        <v>43976</v>
      </c>
      <c r="G375" s="77" t="str">
        <f t="shared" si="36"/>
        <v>02:27</v>
      </c>
    </row>
    <row r="376" spans="1:7" ht="16" x14ac:dyDescent="0.2">
      <c r="A376" s="88" t="str">
        <f t="shared" si="31"/>
        <v/>
      </c>
      <c r="B376" s="78">
        <f t="shared" si="34"/>
        <v>352</v>
      </c>
      <c r="C376" s="79" t="s">
        <v>36</v>
      </c>
      <c r="D376" s="74">
        <f t="shared" si="35"/>
        <v>145.51313202981555</v>
      </c>
      <c r="E376" s="75">
        <f t="shared" si="33"/>
        <v>44577.365996754757</v>
      </c>
      <c r="F376" s="76">
        <f t="shared" si="32"/>
        <v>43976</v>
      </c>
      <c r="G376" s="77" t="str">
        <f t="shared" si="36"/>
        <v>12:22</v>
      </c>
    </row>
    <row r="377" spans="1:7" ht="16" x14ac:dyDescent="0.2">
      <c r="A377" s="88" t="str">
        <f t="shared" si="31"/>
        <v/>
      </c>
      <c r="B377" s="78">
        <f t="shared" si="34"/>
        <v>353</v>
      </c>
      <c r="C377" s="79" t="s">
        <v>36</v>
      </c>
      <c r="D377" s="74">
        <f t="shared" si="35"/>
        <v>145.92683621064106</v>
      </c>
      <c r="E377" s="75">
        <f t="shared" si="33"/>
        <v>80322.09687525015</v>
      </c>
      <c r="F377" s="76">
        <f t="shared" si="32"/>
        <v>43976</v>
      </c>
      <c r="G377" s="77" t="str">
        <f t="shared" si="36"/>
        <v>22:18</v>
      </c>
    </row>
    <row r="378" spans="1:7" ht="16" x14ac:dyDescent="0.2">
      <c r="A378" s="88" t="str">
        <f t="shared" si="31"/>
        <v/>
      </c>
      <c r="B378" s="78">
        <f t="shared" si="34"/>
        <v>354</v>
      </c>
      <c r="C378" s="79" t="s">
        <v>36</v>
      </c>
      <c r="D378" s="74">
        <f t="shared" si="35"/>
        <v>146.34054039146656</v>
      </c>
      <c r="E378" s="75">
        <f t="shared" si="33"/>
        <v>29666.827753745532</v>
      </c>
      <c r="F378" s="76">
        <f t="shared" si="32"/>
        <v>43977</v>
      </c>
      <c r="G378" s="77" t="str">
        <f t="shared" si="36"/>
        <v>08:14</v>
      </c>
    </row>
    <row r="379" spans="1:7" ht="16" x14ac:dyDescent="0.2">
      <c r="A379" s="88" t="str">
        <f t="shared" si="31"/>
        <v/>
      </c>
      <c r="B379" s="78">
        <f t="shared" si="34"/>
        <v>355</v>
      </c>
      <c r="C379" s="79" t="s">
        <v>36</v>
      </c>
      <c r="D379" s="74">
        <f t="shared" si="35"/>
        <v>146.75424457229207</v>
      </c>
      <c r="E379" s="75">
        <f t="shared" si="33"/>
        <v>65411.558632242784</v>
      </c>
      <c r="F379" s="76">
        <f t="shared" si="32"/>
        <v>43977</v>
      </c>
      <c r="G379" s="77" t="str">
        <f t="shared" si="36"/>
        <v>18:10</v>
      </c>
    </row>
    <row r="380" spans="1:7" ht="16" x14ac:dyDescent="0.2">
      <c r="A380" s="88" t="str">
        <f t="shared" si="31"/>
        <v/>
      </c>
      <c r="B380" s="78">
        <f t="shared" si="34"/>
        <v>356</v>
      </c>
      <c r="C380" s="79" t="s">
        <v>36</v>
      </c>
      <c r="D380" s="74">
        <f t="shared" si="35"/>
        <v>147.16794875311757</v>
      </c>
      <c r="E380" s="75">
        <f t="shared" si="33"/>
        <v>14756.289510736306</v>
      </c>
      <c r="F380" s="76">
        <f t="shared" si="32"/>
        <v>43978</v>
      </c>
      <c r="G380" s="77" t="str">
        <f t="shared" si="36"/>
        <v>04:05</v>
      </c>
    </row>
    <row r="381" spans="1:7" ht="16" x14ac:dyDescent="0.2">
      <c r="A381" s="88" t="str">
        <f t="shared" si="31"/>
        <v/>
      </c>
      <c r="B381" s="78">
        <f t="shared" si="34"/>
        <v>357</v>
      </c>
      <c r="C381" s="79" t="s">
        <v>36</v>
      </c>
      <c r="D381" s="74">
        <f t="shared" si="35"/>
        <v>147.58165293394308</v>
      </c>
      <c r="E381" s="75">
        <f t="shared" si="33"/>
        <v>50501.020389233556</v>
      </c>
      <c r="F381" s="76">
        <f t="shared" si="32"/>
        <v>43978</v>
      </c>
      <c r="G381" s="77" t="str">
        <f t="shared" si="36"/>
        <v>14:01</v>
      </c>
    </row>
    <row r="382" spans="1:7" ht="16" x14ac:dyDescent="0.2">
      <c r="A382" s="88" t="str">
        <f t="shared" si="31"/>
        <v/>
      </c>
      <c r="B382" s="78">
        <f t="shared" si="34"/>
        <v>358</v>
      </c>
      <c r="C382" s="79" t="s">
        <v>36</v>
      </c>
      <c r="D382" s="74">
        <f t="shared" si="35"/>
        <v>147.99535711476858</v>
      </c>
      <c r="E382" s="75">
        <f t="shared" si="33"/>
        <v>86245.751267728949</v>
      </c>
      <c r="F382" s="76">
        <f t="shared" si="32"/>
        <v>43978</v>
      </c>
      <c r="G382" s="77" t="str">
        <f t="shared" si="36"/>
        <v>23:57</v>
      </c>
    </row>
    <row r="383" spans="1:7" ht="16" x14ac:dyDescent="0.2">
      <c r="A383" s="88" t="str">
        <f t="shared" si="31"/>
        <v/>
      </c>
      <c r="B383" s="78">
        <f t="shared" si="34"/>
        <v>359</v>
      </c>
      <c r="C383" s="79" t="s">
        <v>36</v>
      </c>
      <c r="D383" s="74">
        <f t="shared" si="35"/>
        <v>148.40906129559409</v>
      </c>
      <c r="E383" s="75">
        <f t="shared" si="33"/>
        <v>35590.482146224327</v>
      </c>
      <c r="F383" s="76">
        <f t="shared" si="32"/>
        <v>43979</v>
      </c>
      <c r="G383" s="77" t="str">
        <f t="shared" si="36"/>
        <v>09:53</v>
      </c>
    </row>
    <row r="384" spans="1:7" ht="16" x14ac:dyDescent="0.2">
      <c r="A384" s="88" t="str">
        <f t="shared" si="31"/>
        <v/>
      </c>
      <c r="B384" s="78">
        <f t="shared" si="34"/>
        <v>360</v>
      </c>
      <c r="C384" s="79" t="s">
        <v>36</v>
      </c>
      <c r="D384" s="74">
        <f t="shared" si="35"/>
        <v>148.82276547641959</v>
      </c>
      <c r="E384" s="75">
        <f t="shared" si="33"/>
        <v>71335.213024721583</v>
      </c>
      <c r="F384" s="76">
        <f t="shared" si="32"/>
        <v>43979</v>
      </c>
      <c r="G384" s="77" t="str">
        <f t="shared" si="36"/>
        <v>19:48</v>
      </c>
    </row>
    <row r="385" spans="1:7" ht="16" x14ac:dyDescent="0.2">
      <c r="A385" s="88" t="str">
        <f t="shared" si="31"/>
        <v/>
      </c>
      <c r="B385" s="78">
        <f t="shared" si="34"/>
        <v>361</v>
      </c>
      <c r="C385" s="79" t="s">
        <v>36</v>
      </c>
      <c r="D385" s="74">
        <f t="shared" si="35"/>
        <v>149.2364696572451</v>
      </c>
      <c r="E385" s="75">
        <f t="shared" si="33"/>
        <v>20679.943903218827</v>
      </c>
      <c r="F385" s="76">
        <f t="shared" si="32"/>
        <v>43980</v>
      </c>
      <c r="G385" s="77" t="str">
        <f t="shared" si="36"/>
        <v>05:44</v>
      </c>
    </row>
    <row r="386" spans="1:7" ht="16" x14ac:dyDescent="0.2">
      <c r="A386" s="88" t="str">
        <f t="shared" si="31"/>
        <v/>
      </c>
      <c r="B386" s="78">
        <f t="shared" si="34"/>
        <v>362</v>
      </c>
      <c r="C386" s="79" t="s">
        <v>36</v>
      </c>
      <c r="D386" s="74">
        <f t="shared" si="35"/>
        <v>149.6501738380706</v>
      </c>
      <c r="E386" s="75">
        <f t="shared" si="33"/>
        <v>56424.67478171421</v>
      </c>
      <c r="F386" s="76">
        <f t="shared" si="32"/>
        <v>43980</v>
      </c>
      <c r="G386" s="77" t="str">
        <f t="shared" si="36"/>
        <v>15:40</v>
      </c>
    </row>
    <row r="387" spans="1:7" ht="16" x14ac:dyDescent="0.2">
      <c r="A387" s="88" t="str">
        <f t="shared" si="31"/>
        <v/>
      </c>
      <c r="B387" s="78">
        <f t="shared" si="34"/>
        <v>363</v>
      </c>
      <c r="C387" s="79" t="s">
        <v>36</v>
      </c>
      <c r="D387" s="74">
        <f t="shared" si="35"/>
        <v>150.06387801889611</v>
      </c>
      <c r="E387" s="75">
        <f t="shared" si="33"/>
        <v>5769.4056602095989</v>
      </c>
      <c r="F387" s="76">
        <f t="shared" si="32"/>
        <v>43981</v>
      </c>
      <c r="G387" s="77" t="str">
        <f t="shared" si="36"/>
        <v>01:36</v>
      </c>
    </row>
    <row r="388" spans="1:7" ht="16" x14ac:dyDescent="0.2">
      <c r="A388" s="88" t="str">
        <f t="shared" si="31"/>
        <v/>
      </c>
      <c r="B388" s="78">
        <f t="shared" si="34"/>
        <v>364</v>
      </c>
      <c r="C388" s="79" t="s">
        <v>36</v>
      </c>
      <c r="D388" s="74">
        <f t="shared" si="35"/>
        <v>150.47758219972161</v>
      </c>
      <c r="E388" s="75">
        <f t="shared" si="33"/>
        <v>41514.136538706851</v>
      </c>
      <c r="F388" s="76">
        <f t="shared" si="32"/>
        <v>43981</v>
      </c>
      <c r="G388" s="77" t="str">
        <f t="shared" si="36"/>
        <v>11:31</v>
      </c>
    </row>
    <row r="389" spans="1:7" ht="16" x14ac:dyDescent="0.2">
      <c r="A389" s="88" t="str">
        <f t="shared" si="31"/>
        <v/>
      </c>
      <c r="B389" s="78">
        <f t="shared" si="34"/>
        <v>365</v>
      </c>
      <c r="C389" s="79" t="s">
        <v>36</v>
      </c>
      <c r="D389" s="74">
        <f t="shared" si="35"/>
        <v>150.89128638054711</v>
      </c>
      <c r="E389" s="75">
        <f t="shared" si="33"/>
        <v>77258.867417200367</v>
      </c>
      <c r="F389" s="76">
        <f t="shared" si="32"/>
        <v>43981</v>
      </c>
      <c r="G389" s="77" t="str">
        <f t="shared" si="36"/>
        <v>21:27</v>
      </c>
    </row>
    <row r="390" spans="1:7" ht="16" x14ac:dyDescent="0.2">
      <c r="A390" s="88" t="str">
        <f t="shared" si="31"/>
        <v/>
      </c>
      <c r="B390" s="78">
        <f t="shared" si="34"/>
        <v>366</v>
      </c>
      <c r="C390" s="79" t="s">
        <v>36</v>
      </c>
      <c r="D390" s="74">
        <f t="shared" si="35"/>
        <v>151.30499056137262</v>
      </c>
      <c r="E390" s="75">
        <f t="shared" si="33"/>
        <v>26603.598295697622</v>
      </c>
      <c r="F390" s="76">
        <f t="shared" si="32"/>
        <v>43982</v>
      </c>
      <c r="G390" s="77" t="str">
        <f t="shared" si="36"/>
        <v>07:23</v>
      </c>
    </row>
    <row r="391" spans="1:7" ht="16" x14ac:dyDescent="0.2">
      <c r="A391" s="88" t="str">
        <f t="shared" si="31"/>
        <v/>
      </c>
      <c r="B391" s="78">
        <f t="shared" si="34"/>
        <v>367</v>
      </c>
      <c r="C391" s="79" t="s">
        <v>36</v>
      </c>
      <c r="D391" s="74">
        <f t="shared" si="35"/>
        <v>151.71869474219812</v>
      </c>
      <c r="E391" s="75">
        <f t="shared" si="33"/>
        <v>62348.329174193008</v>
      </c>
      <c r="F391" s="76">
        <f t="shared" si="32"/>
        <v>43982</v>
      </c>
      <c r="G391" s="77" t="str">
        <f t="shared" si="36"/>
        <v>17:19</v>
      </c>
    </row>
    <row r="392" spans="1:7" ht="16" x14ac:dyDescent="0.2">
      <c r="A392" s="88" t="str">
        <f t="shared" si="31"/>
        <v/>
      </c>
      <c r="B392" s="78">
        <f t="shared" si="34"/>
        <v>368</v>
      </c>
      <c r="C392" s="79" t="s">
        <v>36</v>
      </c>
      <c r="D392" s="74">
        <f t="shared" si="35"/>
        <v>152.13239892302363</v>
      </c>
      <c r="E392" s="75">
        <f t="shared" si="33"/>
        <v>11693.060052688394</v>
      </c>
      <c r="F392" s="76">
        <f t="shared" si="32"/>
        <v>43983</v>
      </c>
      <c r="G392" s="77" t="str">
        <f t="shared" si="36"/>
        <v>03:14</v>
      </c>
    </row>
    <row r="393" spans="1:7" ht="16" x14ac:dyDescent="0.2">
      <c r="A393" s="88" t="str">
        <f t="shared" si="31"/>
        <v/>
      </c>
      <c r="B393" s="78">
        <f t="shared" si="34"/>
        <v>369</v>
      </c>
      <c r="C393" s="79" t="s">
        <v>36</v>
      </c>
      <c r="D393" s="74">
        <f t="shared" si="35"/>
        <v>152.54610310384913</v>
      </c>
      <c r="E393" s="75">
        <f t="shared" si="33"/>
        <v>47437.790931185642</v>
      </c>
      <c r="F393" s="76">
        <f t="shared" si="32"/>
        <v>43983</v>
      </c>
      <c r="G393" s="77" t="str">
        <f t="shared" si="36"/>
        <v>13:10</v>
      </c>
    </row>
    <row r="394" spans="1:7" ht="16" x14ac:dyDescent="0.2">
      <c r="A394" s="88" t="str">
        <f t="shared" si="31"/>
        <v/>
      </c>
      <c r="B394" s="78">
        <f t="shared" si="34"/>
        <v>370</v>
      </c>
      <c r="C394" s="79" t="s">
        <v>36</v>
      </c>
      <c r="D394" s="74">
        <f t="shared" si="35"/>
        <v>152.95980728467464</v>
      </c>
      <c r="E394" s="75">
        <f t="shared" si="33"/>
        <v>83182.52180968289</v>
      </c>
      <c r="F394" s="76">
        <f t="shared" si="32"/>
        <v>43983</v>
      </c>
      <c r="G394" s="77" t="str">
        <f t="shared" si="36"/>
        <v>23:06</v>
      </c>
    </row>
    <row r="395" spans="1:7" ht="16" x14ac:dyDescent="0.2">
      <c r="A395" s="88" t="str">
        <f t="shared" si="31"/>
        <v/>
      </c>
      <c r="B395" s="78">
        <f t="shared" si="34"/>
        <v>371</v>
      </c>
      <c r="C395" s="79" t="s">
        <v>36</v>
      </c>
      <c r="D395" s="74">
        <f t="shared" si="35"/>
        <v>153.37351146550014</v>
      </c>
      <c r="E395" s="75">
        <f t="shared" si="33"/>
        <v>32527.25268817828</v>
      </c>
      <c r="F395" s="76">
        <f t="shared" si="32"/>
        <v>43984</v>
      </c>
      <c r="G395" s="77" t="str">
        <f t="shared" si="36"/>
        <v>09:02</v>
      </c>
    </row>
    <row r="396" spans="1:7" ht="16" x14ac:dyDescent="0.2">
      <c r="A396" s="88" t="str">
        <f t="shared" si="31"/>
        <v/>
      </c>
      <c r="B396" s="78">
        <f t="shared" si="34"/>
        <v>372</v>
      </c>
      <c r="C396" s="79" t="s">
        <v>36</v>
      </c>
      <c r="D396" s="74">
        <f t="shared" si="35"/>
        <v>153.78721564632565</v>
      </c>
      <c r="E396" s="75">
        <f t="shared" si="33"/>
        <v>68271.983566673662</v>
      </c>
      <c r="F396" s="76">
        <f t="shared" si="32"/>
        <v>43984</v>
      </c>
      <c r="G396" s="77" t="str">
        <f t="shared" si="36"/>
        <v>18:57</v>
      </c>
    </row>
    <row r="397" spans="1:7" ht="16" x14ac:dyDescent="0.2">
      <c r="A397" s="88" t="str">
        <f t="shared" si="31"/>
        <v/>
      </c>
      <c r="B397" s="78">
        <f t="shared" si="34"/>
        <v>373</v>
      </c>
      <c r="C397" s="79" t="s">
        <v>36</v>
      </c>
      <c r="D397" s="74">
        <f t="shared" si="35"/>
        <v>154.20091982715115</v>
      </c>
      <c r="E397" s="75">
        <f t="shared" si="33"/>
        <v>17616.714445170914</v>
      </c>
      <c r="F397" s="76">
        <f t="shared" si="32"/>
        <v>43985</v>
      </c>
      <c r="G397" s="77" t="str">
        <f t="shared" si="36"/>
        <v>04:53</v>
      </c>
    </row>
    <row r="398" spans="1:7" ht="16" x14ac:dyDescent="0.2">
      <c r="A398" s="88" t="str">
        <f t="shared" si="31"/>
        <v/>
      </c>
      <c r="B398" s="78">
        <f t="shared" si="34"/>
        <v>374</v>
      </c>
      <c r="C398" s="79" t="s">
        <v>36</v>
      </c>
      <c r="D398" s="74">
        <f t="shared" si="35"/>
        <v>154.61462400797666</v>
      </c>
      <c r="E398" s="75">
        <f t="shared" si="33"/>
        <v>53361.445323668166</v>
      </c>
      <c r="F398" s="76">
        <f t="shared" si="32"/>
        <v>43985</v>
      </c>
      <c r="G398" s="77" t="str">
        <f t="shared" si="36"/>
        <v>14:49</v>
      </c>
    </row>
    <row r="399" spans="1:7" ht="16" x14ac:dyDescent="0.2">
      <c r="A399" s="88" t="str">
        <f t="shared" si="31"/>
        <v/>
      </c>
      <c r="B399" s="78">
        <f t="shared" si="34"/>
        <v>375</v>
      </c>
      <c r="C399" s="79" t="s">
        <v>36</v>
      </c>
      <c r="D399" s="74">
        <f t="shared" si="35"/>
        <v>155.02832818880216</v>
      </c>
      <c r="E399" s="75">
        <f t="shared" si="33"/>
        <v>2706.1762021616873</v>
      </c>
      <c r="F399" s="76">
        <f t="shared" si="32"/>
        <v>43986</v>
      </c>
      <c r="G399" s="77" t="str">
        <f t="shared" si="36"/>
        <v>00:45</v>
      </c>
    </row>
    <row r="400" spans="1:7" ht="16" x14ac:dyDescent="0.2">
      <c r="A400" s="88" t="str">
        <f t="shared" si="31"/>
        <v/>
      </c>
      <c r="B400" s="78">
        <f t="shared" si="34"/>
        <v>376</v>
      </c>
      <c r="C400" s="79" t="s">
        <v>36</v>
      </c>
      <c r="D400" s="74">
        <f t="shared" si="35"/>
        <v>155.44203236962767</v>
      </c>
      <c r="E400" s="75">
        <f t="shared" si="33"/>
        <v>38450.907080657074</v>
      </c>
      <c r="F400" s="76">
        <f t="shared" si="32"/>
        <v>43986</v>
      </c>
      <c r="G400" s="77" t="str">
        <f t="shared" si="36"/>
        <v>10:40</v>
      </c>
    </row>
    <row r="401" spans="1:7" ht="16" x14ac:dyDescent="0.2">
      <c r="A401" s="88" t="str">
        <f t="shared" si="31"/>
        <v/>
      </c>
      <c r="B401" s="78">
        <f t="shared" si="34"/>
        <v>377</v>
      </c>
      <c r="C401" s="79" t="s">
        <v>36</v>
      </c>
      <c r="D401" s="74">
        <f t="shared" si="35"/>
        <v>155.85573655045317</v>
      </c>
      <c r="E401" s="75">
        <f t="shared" si="33"/>
        <v>74195.63795915246</v>
      </c>
      <c r="F401" s="76">
        <f t="shared" si="32"/>
        <v>43986</v>
      </c>
      <c r="G401" s="77" t="str">
        <f t="shared" si="36"/>
        <v>20:36</v>
      </c>
    </row>
    <row r="402" spans="1:7" ht="16" x14ac:dyDescent="0.2">
      <c r="A402" s="88" t="str">
        <f t="shared" si="31"/>
        <v/>
      </c>
      <c r="B402" s="78">
        <f t="shared" si="34"/>
        <v>378</v>
      </c>
      <c r="C402" s="79" t="s">
        <v>36</v>
      </c>
      <c r="D402" s="74">
        <f t="shared" si="35"/>
        <v>156.26944073127868</v>
      </c>
      <c r="E402" s="75">
        <f t="shared" si="33"/>
        <v>23540.368837649708</v>
      </c>
      <c r="F402" s="76">
        <f t="shared" si="32"/>
        <v>43987</v>
      </c>
      <c r="G402" s="77" t="str">
        <f t="shared" si="36"/>
        <v>06:32</v>
      </c>
    </row>
    <row r="403" spans="1:7" ht="16" x14ac:dyDescent="0.2">
      <c r="A403" s="88" t="str">
        <f t="shared" si="31"/>
        <v/>
      </c>
      <c r="B403" s="78">
        <f t="shared" si="34"/>
        <v>379</v>
      </c>
      <c r="C403" s="79" t="s">
        <v>36</v>
      </c>
      <c r="D403" s="74">
        <f t="shared" si="35"/>
        <v>156.68314491210418</v>
      </c>
      <c r="E403" s="75">
        <f t="shared" si="33"/>
        <v>59285.099716146957</v>
      </c>
      <c r="F403" s="76">
        <f t="shared" si="32"/>
        <v>43987</v>
      </c>
      <c r="G403" s="77" t="str">
        <f t="shared" si="36"/>
        <v>16:28</v>
      </c>
    </row>
    <row r="404" spans="1:7" ht="16" x14ac:dyDescent="0.2">
      <c r="A404" s="88" t="str">
        <f t="shared" si="31"/>
        <v/>
      </c>
      <c r="B404" s="78">
        <f t="shared" si="34"/>
        <v>380</v>
      </c>
      <c r="C404" s="79" t="s">
        <v>36</v>
      </c>
      <c r="D404" s="74">
        <f t="shared" si="35"/>
        <v>157.09684909292969</v>
      </c>
      <c r="E404" s="75">
        <f t="shared" si="33"/>
        <v>8629.8305946423443</v>
      </c>
      <c r="F404" s="76">
        <f t="shared" si="32"/>
        <v>43988</v>
      </c>
      <c r="G404" s="77" t="str">
        <f t="shared" si="36"/>
        <v>02:23</v>
      </c>
    </row>
    <row r="405" spans="1:7" ht="16" x14ac:dyDescent="0.2">
      <c r="A405" s="88" t="str">
        <f t="shared" si="31"/>
        <v/>
      </c>
      <c r="B405" s="78">
        <f t="shared" si="34"/>
        <v>381</v>
      </c>
      <c r="C405" s="79" t="s">
        <v>36</v>
      </c>
      <c r="D405" s="74">
        <f t="shared" si="35"/>
        <v>157.51055327375519</v>
      </c>
      <c r="E405" s="75">
        <f t="shared" si="33"/>
        <v>44374.561473137728</v>
      </c>
      <c r="F405" s="76">
        <f t="shared" si="32"/>
        <v>43988</v>
      </c>
      <c r="G405" s="77" t="str">
        <f t="shared" si="36"/>
        <v>12:19</v>
      </c>
    </row>
    <row r="406" spans="1:7" ht="16" x14ac:dyDescent="0.2">
      <c r="A406" s="88" t="str">
        <f t="shared" si="31"/>
        <v/>
      </c>
      <c r="B406" s="78">
        <f t="shared" si="34"/>
        <v>382</v>
      </c>
      <c r="C406" s="79" t="s">
        <v>36</v>
      </c>
      <c r="D406" s="74">
        <f t="shared" si="35"/>
        <v>157.9242574545807</v>
      </c>
      <c r="E406" s="75">
        <f t="shared" si="33"/>
        <v>80119.292351634984</v>
      </c>
      <c r="F406" s="76">
        <f t="shared" si="32"/>
        <v>43988</v>
      </c>
      <c r="G406" s="77" t="str">
        <f t="shared" si="36"/>
        <v>22:15</v>
      </c>
    </row>
    <row r="407" spans="1:7" ht="16" x14ac:dyDescent="0.2">
      <c r="A407" s="88" t="str">
        <f t="shared" ref="A407:A470" si="37">IF(INT(D407)=$D$10-1,IF(A406="",1,A406+1),"")</f>
        <v/>
      </c>
      <c r="B407" s="78">
        <f t="shared" si="34"/>
        <v>383</v>
      </c>
      <c r="C407" s="79" t="s">
        <v>36</v>
      </c>
      <c r="D407" s="74">
        <f t="shared" si="35"/>
        <v>158.3379616354062</v>
      </c>
      <c r="E407" s="75">
        <f t="shared" si="33"/>
        <v>29464.023230132228</v>
      </c>
      <c r="F407" s="76">
        <f t="shared" si="32"/>
        <v>43989</v>
      </c>
      <c r="G407" s="77" t="str">
        <f t="shared" si="36"/>
        <v>08:11</v>
      </c>
    </row>
    <row r="408" spans="1:7" ht="16" x14ac:dyDescent="0.2">
      <c r="A408" s="88" t="str">
        <f t="shared" si="37"/>
        <v/>
      </c>
      <c r="B408" s="78">
        <f t="shared" si="34"/>
        <v>384</v>
      </c>
      <c r="C408" s="79" t="s">
        <v>36</v>
      </c>
      <c r="D408" s="74">
        <f t="shared" si="35"/>
        <v>158.75166581623171</v>
      </c>
      <c r="E408" s="75">
        <f t="shared" si="33"/>
        <v>65208.754108627618</v>
      </c>
      <c r="F408" s="76">
        <f t="shared" si="32"/>
        <v>43989</v>
      </c>
      <c r="G408" s="77" t="str">
        <f t="shared" si="36"/>
        <v>18:06</v>
      </c>
    </row>
    <row r="409" spans="1:7" ht="16" x14ac:dyDescent="0.2">
      <c r="A409" s="88" t="str">
        <f t="shared" si="37"/>
        <v/>
      </c>
      <c r="B409" s="78">
        <f t="shared" si="34"/>
        <v>385</v>
      </c>
      <c r="C409" s="79" t="s">
        <v>36</v>
      </c>
      <c r="D409" s="74">
        <f t="shared" si="35"/>
        <v>159.16536999705721</v>
      </c>
      <c r="E409" s="75">
        <f t="shared" si="33"/>
        <v>14553.484987121139</v>
      </c>
      <c r="F409" s="76">
        <f t="shared" ref="F409:F472" si="38">DATE($D$6,1,1+INT(D409))</f>
        <v>43990</v>
      </c>
      <c r="G409" s="77" t="str">
        <f t="shared" si="36"/>
        <v>04:02</v>
      </c>
    </row>
    <row r="410" spans="1:7" ht="16" x14ac:dyDescent="0.2">
      <c r="A410" s="88" t="str">
        <f t="shared" si="37"/>
        <v/>
      </c>
      <c r="B410" s="78">
        <f t="shared" si="34"/>
        <v>386</v>
      </c>
      <c r="C410" s="79" t="s">
        <v>36</v>
      </c>
      <c r="D410" s="74">
        <f t="shared" si="35"/>
        <v>159.57907417788272</v>
      </c>
      <c r="E410" s="75">
        <f t="shared" ref="E410:E473" si="39">MOD(D410*3600*24,3600*24)+(B410/870)*600</f>
        <v>50298.215865616527</v>
      </c>
      <c r="F410" s="76">
        <f t="shared" si="38"/>
        <v>43990</v>
      </c>
      <c r="G410" s="77" t="str">
        <f t="shared" si="36"/>
        <v>13:58</v>
      </c>
    </row>
    <row r="411" spans="1:7" ht="16" x14ac:dyDescent="0.2">
      <c r="A411" s="88" t="str">
        <f t="shared" si="37"/>
        <v/>
      </c>
      <c r="B411" s="78">
        <f t="shared" ref="B411:B474" si="40">B410+1</f>
        <v>387</v>
      </c>
      <c r="C411" s="79" t="s">
        <v>36</v>
      </c>
      <c r="D411" s="74">
        <f t="shared" ref="D411:D474" si="41">D410+(360/870.187)</f>
        <v>159.99277835870822</v>
      </c>
      <c r="E411" s="75">
        <f t="shared" si="39"/>
        <v>86042.946744113782</v>
      </c>
      <c r="F411" s="76">
        <f t="shared" si="38"/>
        <v>43990</v>
      </c>
      <c r="G411" s="77" t="str">
        <f t="shared" ref="G411:G474" si="42">CONCATENATE(TEXT(INT(E411/3600),"00"),":",TEXT(INT((E411-3600*INT(E411/3600))/60),"00"))</f>
        <v>23:54</v>
      </c>
    </row>
    <row r="412" spans="1:7" ht="16" x14ac:dyDescent="0.2">
      <c r="A412" s="88" t="str">
        <f t="shared" si="37"/>
        <v/>
      </c>
      <c r="B412" s="78">
        <f t="shared" si="40"/>
        <v>388</v>
      </c>
      <c r="C412" s="79" t="s">
        <v>36</v>
      </c>
      <c r="D412" s="74">
        <f t="shared" si="41"/>
        <v>160.40648253953373</v>
      </c>
      <c r="E412" s="75">
        <f t="shared" si="39"/>
        <v>35387.677622611023</v>
      </c>
      <c r="F412" s="76">
        <f t="shared" si="38"/>
        <v>43991</v>
      </c>
      <c r="G412" s="77" t="str">
        <f t="shared" si="42"/>
        <v>09:49</v>
      </c>
    </row>
    <row r="413" spans="1:7" ht="16" x14ac:dyDescent="0.2">
      <c r="A413" s="88" t="str">
        <f t="shared" si="37"/>
        <v/>
      </c>
      <c r="B413" s="78">
        <f t="shared" si="40"/>
        <v>389</v>
      </c>
      <c r="C413" s="79" t="s">
        <v>36</v>
      </c>
      <c r="D413" s="74">
        <f t="shared" si="41"/>
        <v>160.82018672035923</v>
      </c>
      <c r="E413" s="75">
        <f t="shared" si="39"/>
        <v>71132.408501106416</v>
      </c>
      <c r="F413" s="76">
        <f t="shared" si="38"/>
        <v>43991</v>
      </c>
      <c r="G413" s="77" t="str">
        <f t="shared" si="42"/>
        <v>19:45</v>
      </c>
    </row>
    <row r="414" spans="1:7" ht="16" x14ac:dyDescent="0.2">
      <c r="A414" s="88" t="str">
        <f t="shared" si="37"/>
        <v/>
      </c>
      <c r="B414" s="78">
        <f t="shared" si="40"/>
        <v>390</v>
      </c>
      <c r="C414" s="79" t="s">
        <v>36</v>
      </c>
      <c r="D414" s="74">
        <f t="shared" si="41"/>
        <v>161.23389090118474</v>
      </c>
      <c r="E414" s="75">
        <f t="shared" si="39"/>
        <v>20477.139379601798</v>
      </c>
      <c r="F414" s="76">
        <f t="shared" si="38"/>
        <v>43992</v>
      </c>
      <c r="G414" s="77" t="str">
        <f t="shared" si="42"/>
        <v>05:41</v>
      </c>
    </row>
    <row r="415" spans="1:7" ht="16" x14ac:dyDescent="0.2">
      <c r="A415" s="88" t="str">
        <f t="shared" si="37"/>
        <v/>
      </c>
      <c r="B415" s="78">
        <f t="shared" si="40"/>
        <v>391</v>
      </c>
      <c r="C415" s="79" t="s">
        <v>36</v>
      </c>
      <c r="D415" s="74">
        <f t="shared" si="41"/>
        <v>161.64759508201024</v>
      </c>
      <c r="E415" s="75">
        <f t="shared" si="39"/>
        <v>56221.870258099043</v>
      </c>
      <c r="F415" s="76">
        <f t="shared" si="38"/>
        <v>43992</v>
      </c>
      <c r="G415" s="77" t="str">
        <f t="shared" si="42"/>
        <v>15:37</v>
      </c>
    </row>
    <row r="416" spans="1:7" ht="16" x14ac:dyDescent="0.2">
      <c r="A416" s="88" t="str">
        <f t="shared" si="37"/>
        <v/>
      </c>
      <c r="B416" s="78">
        <f t="shared" si="40"/>
        <v>392</v>
      </c>
      <c r="C416" s="79" t="s">
        <v>36</v>
      </c>
      <c r="D416" s="74">
        <f t="shared" si="41"/>
        <v>162.06129926283575</v>
      </c>
      <c r="E416" s="75">
        <f t="shared" si="39"/>
        <v>5566.601136596295</v>
      </c>
      <c r="F416" s="76">
        <f t="shared" si="38"/>
        <v>43993</v>
      </c>
      <c r="G416" s="77" t="str">
        <f t="shared" si="42"/>
        <v>01:32</v>
      </c>
    </row>
    <row r="417" spans="1:7" ht="16" x14ac:dyDescent="0.2">
      <c r="A417" s="88" t="str">
        <f t="shared" si="37"/>
        <v/>
      </c>
      <c r="B417" s="78">
        <f t="shared" si="40"/>
        <v>393</v>
      </c>
      <c r="C417" s="79" t="s">
        <v>36</v>
      </c>
      <c r="D417" s="74">
        <f t="shared" si="41"/>
        <v>162.47500344366125</v>
      </c>
      <c r="E417" s="75">
        <f t="shared" si="39"/>
        <v>41311.332015091684</v>
      </c>
      <c r="F417" s="76">
        <f t="shared" si="38"/>
        <v>43993</v>
      </c>
      <c r="G417" s="77" t="str">
        <f t="shared" si="42"/>
        <v>11:28</v>
      </c>
    </row>
    <row r="418" spans="1:7" ht="16" x14ac:dyDescent="0.2">
      <c r="A418" s="88" t="str">
        <f t="shared" si="37"/>
        <v/>
      </c>
      <c r="B418" s="78">
        <f t="shared" si="40"/>
        <v>394</v>
      </c>
      <c r="C418" s="79" t="s">
        <v>36</v>
      </c>
      <c r="D418" s="74">
        <f t="shared" si="41"/>
        <v>162.88870762448676</v>
      </c>
      <c r="E418" s="75">
        <f t="shared" si="39"/>
        <v>77056.062893587063</v>
      </c>
      <c r="F418" s="76">
        <f t="shared" si="38"/>
        <v>43993</v>
      </c>
      <c r="G418" s="77" t="str">
        <f t="shared" si="42"/>
        <v>21:24</v>
      </c>
    </row>
    <row r="419" spans="1:7" ht="16" x14ac:dyDescent="0.2">
      <c r="A419" s="88" t="str">
        <f t="shared" si="37"/>
        <v/>
      </c>
      <c r="B419" s="78">
        <f t="shared" si="40"/>
        <v>395</v>
      </c>
      <c r="C419" s="79" t="s">
        <v>36</v>
      </c>
      <c r="D419" s="74">
        <f t="shared" si="41"/>
        <v>163.30241180531226</v>
      </c>
      <c r="E419" s="75">
        <f t="shared" si="39"/>
        <v>26400.793772080593</v>
      </c>
      <c r="F419" s="76">
        <f t="shared" si="38"/>
        <v>43994</v>
      </c>
      <c r="G419" s="77" t="str">
        <f t="shared" si="42"/>
        <v>07:20</v>
      </c>
    </row>
    <row r="420" spans="1:7" ht="16" x14ac:dyDescent="0.2">
      <c r="A420" s="88" t="str">
        <f t="shared" si="37"/>
        <v/>
      </c>
      <c r="B420" s="78">
        <f t="shared" si="40"/>
        <v>396</v>
      </c>
      <c r="C420" s="79" t="s">
        <v>36</v>
      </c>
      <c r="D420" s="74">
        <f t="shared" si="41"/>
        <v>163.71611598613777</v>
      </c>
      <c r="E420" s="75">
        <f t="shared" si="39"/>
        <v>62145.524650577841</v>
      </c>
      <c r="F420" s="76">
        <f t="shared" si="38"/>
        <v>43994</v>
      </c>
      <c r="G420" s="77" t="str">
        <f t="shared" si="42"/>
        <v>17:15</v>
      </c>
    </row>
    <row r="421" spans="1:7" ht="16" x14ac:dyDescent="0.2">
      <c r="A421" s="88" t="str">
        <f t="shared" si="37"/>
        <v/>
      </c>
      <c r="B421" s="78">
        <f t="shared" si="40"/>
        <v>397</v>
      </c>
      <c r="C421" s="79" t="s">
        <v>36</v>
      </c>
      <c r="D421" s="74">
        <f t="shared" si="41"/>
        <v>164.12982016696327</v>
      </c>
      <c r="E421" s="75">
        <f t="shared" si="39"/>
        <v>11490.25552907509</v>
      </c>
      <c r="F421" s="76">
        <f t="shared" si="38"/>
        <v>43995</v>
      </c>
      <c r="G421" s="77" t="str">
        <f t="shared" si="42"/>
        <v>03:11</v>
      </c>
    </row>
    <row r="422" spans="1:7" ht="16" x14ac:dyDescent="0.2">
      <c r="A422" s="88" t="str">
        <f t="shared" si="37"/>
        <v/>
      </c>
      <c r="B422" s="78">
        <f t="shared" si="40"/>
        <v>398</v>
      </c>
      <c r="C422" s="79" t="s">
        <v>36</v>
      </c>
      <c r="D422" s="74">
        <f t="shared" si="41"/>
        <v>164.54352434778878</v>
      </c>
      <c r="E422" s="75">
        <f t="shared" si="39"/>
        <v>47234.986407570475</v>
      </c>
      <c r="F422" s="76">
        <f t="shared" si="38"/>
        <v>43995</v>
      </c>
      <c r="G422" s="77" t="str">
        <f t="shared" si="42"/>
        <v>13:07</v>
      </c>
    </row>
    <row r="423" spans="1:7" ht="16" x14ac:dyDescent="0.2">
      <c r="A423" s="88" t="str">
        <f t="shared" si="37"/>
        <v/>
      </c>
      <c r="B423" s="78">
        <f t="shared" si="40"/>
        <v>399</v>
      </c>
      <c r="C423" s="79" t="s">
        <v>36</v>
      </c>
      <c r="D423" s="74">
        <f t="shared" si="41"/>
        <v>164.95722852861428</v>
      </c>
      <c r="E423" s="75">
        <f t="shared" si="39"/>
        <v>82979.717286065861</v>
      </c>
      <c r="F423" s="76">
        <f t="shared" si="38"/>
        <v>43995</v>
      </c>
      <c r="G423" s="77" t="str">
        <f t="shared" si="42"/>
        <v>23:02</v>
      </c>
    </row>
    <row r="424" spans="1:7" ht="16" x14ac:dyDescent="0.2">
      <c r="A424" s="88" t="str">
        <f t="shared" si="37"/>
        <v/>
      </c>
      <c r="B424" s="78">
        <f t="shared" si="40"/>
        <v>400</v>
      </c>
      <c r="C424" s="79" t="s">
        <v>36</v>
      </c>
      <c r="D424" s="74">
        <f t="shared" si="41"/>
        <v>165.37093270943978</v>
      </c>
      <c r="E424" s="75">
        <f t="shared" si="39"/>
        <v>32324.448164563113</v>
      </c>
      <c r="F424" s="76">
        <f t="shared" si="38"/>
        <v>43996</v>
      </c>
      <c r="G424" s="77" t="str">
        <f t="shared" si="42"/>
        <v>08:58</v>
      </c>
    </row>
    <row r="425" spans="1:7" ht="16" x14ac:dyDescent="0.2">
      <c r="A425" s="88" t="str">
        <f t="shared" si="37"/>
        <v/>
      </c>
      <c r="B425" s="78">
        <f t="shared" si="40"/>
        <v>401</v>
      </c>
      <c r="C425" s="79" t="s">
        <v>36</v>
      </c>
      <c r="D425" s="74">
        <f t="shared" si="41"/>
        <v>165.78463689026529</v>
      </c>
      <c r="E425" s="75">
        <f t="shared" si="39"/>
        <v>68069.179043060358</v>
      </c>
      <c r="F425" s="76">
        <f t="shared" si="38"/>
        <v>43996</v>
      </c>
      <c r="G425" s="77" t="str">
        <f t="shared" si="42"/>
        <v>18:54</v>
      </c>
    </row>
    <row r="426" spans="1:7" ht="16" x14ac:dyDescent="0.2">
      <c r="A426" s="88" t="str">
        <f t="shared" si="37"/>
        <v/>
      </c>
      <c r="B426" s="78">
        <f t="shared" si="40"/>
        <v>402</v>
      </c>
      <c r="C426" s="79" t="s">
        <v>36</v>
      </c>
      <c r="D426" s="74">
        <f t="shared" si="41"/>
        <v>166.19834107109079</v>
      </c>
      <c r="E426" s="75">
        <f t="shared" si="39"/>
        <v>17413.909921555747</v>
      </c>
      <c r="F426" s="76">
        <f t="shared" si="38"/>
        <v>43997</v>
      </c>
      <c r="G426" s="77" t="str">
        <f t="shared" si="42"/>
        <v>04:50</v>
      </c>
    </row>
    <row r="427" spans="1:7" ht="16" x14ac:dyDescent="0.2">
      <c r="A427" s="88" t="str">
        <f t="shared" si="37"/>
        <v/>
      </c>
      <c r="B427" s="78">
        <f t="shared" si="40"/>
        <v>403</v>
      </c>
      <c r="C427" s="79" t="s">
        <v>36</v>
      </c>
      <c r="D427" s="74">
        <f t="shared" si="41"/>
        <v>166.6120452519163</v>
      </c>
      <c r="E427" s="75">
        <f t="shared" si="39"/>
        <v>53158.640800051136</v>
      </c>
      <c r="F427" s="76">
        <f t="shared" si="38"/>
        <v>43997</v>
      </c>
      <c r="G427" s="77" t="str">
        <f t="shared" si="42"/>
        <v>14:45</v>
      </c>
    </row>
    <row r="428" spans="1:7" ht="16" x14ac:dyDescent="0.2">
      <c r="A428" s="88" t="str">
        <f t="shared" si="37"/>
        <v/>
      </c>
      <c r="B428" s="78">
        <f t="shared" si="40"/>
        <v>404</v>
      </c>
      <c r="C428" s="79" t="s">
        <v>36</v>
      </c>
      <c r="D428" s="74">
        <f t="shared" si="41"/>
        <v>167.0257494327418</v>
      </c>
      <c r="E428" s="75">
        <f t="shared" si="39"/>
        <v>2503.3716785483834</v>
      </c>
      <c r="F428" s="76">
        <f t="shared" si="38"/>
        <v>43998</v>
      </c>
      <c r="G428" s="77" t="str">
        <f t="shared" si="42"/>
        <v>00:41</v>
      </c>
    </row>
    <row r="429" spans="1:7" ht="16" x14ac:dyDescent="0.2">
      <c r="A429" s="88" t="str">
        <f t="shared" si="37"/>
        <v/>
      </c>
      <c r="B429" s="78">
        <f t="shared" si="40"/>
        <v>405</v>
      </c>
      <c r="C429" s="79" t="s">
        <v>36</v>
      </c>
      <c r="D429" s="74">
        <f t="shared" si="41"/>
        <v>167.43945361356731</v>
      </c>
      <c r="E429" s="75">
        <f t="shared" si="39"/>
        <v>38248.102557041908</v>
      </c>
      <c r="F429" s="76">
        <f t="shared" si="38"/>
        <v>43998</v>
      </c>
      <c r="G429" s="77" t="str">
        <f t="shared" si="42"/>
        <v>10:37</v>
      </c>
    </row>
    <row r="430" spans="1:7" ht="16" x14ac:dyDescent="0.2">
      <c r="A430" s="88" t="str">
        <f t="shared" si="37"/>
        <v/>
      </c>
      <c r="B430" s="78">
        <f t="shared" si="40"/>
        <v>406</v>
      </c>
      <c r="C430" s="79" t="s">
        <v>36</v>
      </c>
      <c r="D430" s="74">
        <f t="shared" si="41"/>
        <v>167.85315779439281</v>
      </c>
      <c r="E430" s="75">
        <f t="shared" si="39"/>
        <v>73992.833435539156</v>
      </c>
      <c r="F430" s="76">
        <f t="shared" si="38"/>
        <v>43998</v>
      </c>
      <c r="G430" s="77" t="str">
        <f t="shared" si="42"/>
        <v>20:33</v>
      </c>
    </row>
    <row r="431" spans="1:7" ht="16" x14ac:dyDescent="0.2">
      <c r="A431" s="88" t="str">
        <f t="shared" si="37"/>
        <v/>
      </c>
      <c r="B431" s="78">
        <f t="shared" si="40"/>
        <v>407</v>
      </c>
      <c r="C431" s="79" t="s">
        <v>36</v>
      </c>
      <c r="D431" s="74">
        <f t="shared" si="41"/>
        <v>168.26686197521832</v>
      </c>
      <c r="E431" s="75">
        <f t="shared" si="39"/>
        <v>23337.564314034542</v>
      </c>
      <c r="F431" s="76">
        <f t="shared" si="38"/>
        <v>43999</v>
      </c>
      <c r="G431" s="77" t="str">
        <f t="shared" si="42"/>
        <v>06:28</v>
      </c>
    </row>
    <row r="432" spans="1:7" ht="16" x14ac:dyDescent="0.2">
      <c r="A432" s="88" t="str">
        <f t="shared" si="37"/>
        <v/>
      </c>
      <c r="B432" s="78">
        <f t="shared" si="40"/>
        <v>408</v>
      </c>
      <c r="C432" s="79" t="s">
        <v>36</v>
      </c>
      <c r="D432" s="74">
        <f t="shared" si="41"/>
        <v>168.68056615604382</v>
      </c>
      <c r="E432" s="75">
        <f t="shared" si="39"/>
        <v>59082.295192529928</v>
      </c>
      <c r="F432" s="76">
        <f t="shared" si="38"/>
        <v>43999</v>
      </c>
      <c r="G432" s="77" t="str">
        <f t="shared" si="42"/>
        <v>16:24</v>
      </c>
    </row>
    <row r="433" spans="1:7" ht="16" x14ac:dyDescent="0.2">
      <c r="A433" s="88" t="str">
        <f t="shared" si="37"/>
        <v/>
      </c>
      <c r="B433" s="78">
        <f t="shared" si="40"/>
        <v>409</v>
      </c>
      <c r="C433" s="79" t="s">
        <v>36</v>
      </c>
      <c r="D433" s="74">
        <f t="shared" si="41"/>
        <v>169.09427033686933</v>
      </c>
      <c r="E433" s="75">
        <f t="shared" si="39"/>
        <v>8427.0260710271777</v>
      </c>
      <c r="F433" s="76">
        <f t="shared" si="38"/>
        <v>44000</v>
      </c>
      <c r="G433" s="77" t="str">
        <f t="shared" si="42"/>
        <v>02:20</v>
      </c>
    </row>
    <row r="434" spans="1:7" ht="16" x14ac:dyDescent="0.2">
      <c r="A434" s="88" t="str">
        <f t="shared" si="37"/>
        <v/>
      </c>
      <c r="B434" s="78">
        <f t="shared" si="40"/>
        <v>410</v>
      </c>
      <c r="C434" s="79" t="s">
        <v>36</v>
      </c>
      <c r="D434" s="74">
        <f t="shared" si="41"/>
        <v>169.50797451769483</v>
      </c>
      <c r="E434" s="75">
        <f t="shared" si="39"/>
        <v>44171.756949524424</v>
      </c>
      <c r="F434" s="76">
        <f t="shared" si="38"/>
        <v>44000</v>
      </c>
      <c r="G434" s="77" t="str">
        <f t="shared" si="42"/>
        <v>12:16</v>
      </c>
    </row>
    <row r="435" spans="1:7" ht="16" x14ac:dyDescent="0.2">
      <c r="A435" s="88" t="str">
        <f t="shared" si="37"/>
        <v/>
      </c>
      <c r="B435" s="78">
        <f t="shared" si="40"/>
        <v>411</v>
      </c>
      <c r="C435" s="79" t="s">
        <v>36</v>
      </c>
      <c r="D435" s="74">
        <f t="shared" si="41"/>
        <v>169.92167869852034</v>
      </c>
      <c r="E435" s="75">
        <f t="shared" si="39"/>
        <v>79916.487828019817</v>
      </c>
      <c r="F435" s="76">
        <f t="shared" si="38"/>
        <v>44000</v>
      </c>
      <c r="G435" s="77" t="str">
        <f t="shared" si="42"/>
        <v>22:11</v>
      </c>
    </row>
    <row r="436" spans="1:7" ht="16" x14ac:dyDescent="0.2">
      <c r="A436" s="88" t="str">
        <f t="shared" si="37"/>
        <v/>
      </c>
      <c r="B436" s="78">
        <f t="shared" si="40"/>
        <v>412</v>
      </c>
      <c r="C436" s="79" t="s">
        <v>36</v>
      </c>
      <c r="D436" s="74">
        <f t="shared" si="41"/>
        <v>170.33538287934584</v>
      </c>
      <c r="E436" s="75">
        <f t="shared" si="39"/>
        <v>29261.218706515199</v>
      </c>
      <c r="F436" s="76">
        <f t="shared" si="38"/>
        <v>44001</v>
      </c>
      <c r="G436" s="77" t="str">
        <f t="shared" si="42"/>
        <v>08:07</v>
      </c>
    </row>
    <row r="437" spans="1:7" ht="16" x14ac:dyDescent="0.2">
      <c r="A437" s="88" t="str">
        <f t="shared" si="37"/>
        <v/>
      </c>
      <c r="B437" s="78">
        <f t="shared" si="40"/>
        <v>413</v>
      </c>
      <c r="C437" s="79" t="s">
        <v>36</v>
      </c>
      <c r="D437" s="74">
        <f t="shared" si="41"/>
        <v>170.74908706017135</v>
      </c>
      <c r="E437" s="75">
        <f t="shared" si="39"/>
        <v>65005.949585012451</v>
      </c>
      <c r="F437" s="76">
        <f t="shared" si="38"/>
        <v>44001</v>
      </c>
      <c r="G437" s="77" t="str">
        <f t="shared" si="42"/>
        <v>18:03</v>
      </c>
    </row>
    <row r="438" spans="1:7" ht="16" x14ac:dyDescent="0.2">
      <c r="A438" s="88" t="str">
        <f t="shared" si="37"/>
        <v/>
      </c>
      <c r="B438" s="78">
        <f t="shared" si="40"/>
        <v>414</v>
      </c>
      <c r="C438" s="79" t="s">
        <v>36</v>
      </c>
      <c r="D438" s="74">
        <f t="shared" si="41"/>
        <v>171.16279124099685</v>
      </c>
      <c r="E438" s="75">
        <f t="shared" si="39"/>
        <v>14350.680463509698</v>
      </c>
      <c r="F438" s="76">
        <f t="shared" si="38"/>
        <v>44002</v>
      </c>
      <c r="G438" s="77" t="str">
        <f t="shared" si="42"/>
        <v>03:59</v>
      </c>
    </row>
    <row r="439" spans="1:7" ht="16" x14ac:dyDescent="0.2">
      <c r="A439" s="88" t="str">
        <f t="shared" si="37"/>
        <v/>
      </c>
      <c r="B439" s="78">
        <f t="shared" si="40"/>
        <v>415</v>
      </c>
      <c r="C439" s="79" t="s">
        <v>36</v>
      </c>
      <c r="D439" s="74">
        <f t="shared" si="41"/>
        <v>171.57649542182236</v>
      </c>
      <c r="E439" s="75">
        <f t="shared" si="39"/>
        <v>50095.411342003223</v>
      </c>
      <c r="F439" s="76">
        <f t="shared" si="38"/>
        <v>44002</v>
      </c>
      <c r="G439" s="77" t="str">
        <f t="shared" si="42"/>
        <v>13:54</v>
      </c>
    </row>
    <row r="440" spans="1:7" ht="16" x14ac:dyDescent="0.2">
      <c r="A440" s="88" t="str">
        <f t="shared" si="37"/>
        <v/>
      </c>
      <c r="B440" s="78">
        <f t="shared" si="40"/>
        <v>416</v>
      </c>
      <c r="C440" s="79" t="s">
        <v>36</v>
      </c>
      <c r="D440" s="74">
        <f t="shared" si="41"/>
        <v>171.99019960264786</v>
      </c>
      <c r="E440" s="75">
        <f t="shared" si="39"/>
        <v>85840.142220498616</v>
      </c>
      <c r="F440" s="76">
        <f t="shared" si="38"/>
        <v>44002</v>
      </c>
      <c r="G440" s="77" t="str">
        <f t="shared" si="42"/>
        <v>23:50</v>
      </c>
    </row>
    <row r="441" spans="1:7" ht="16" x14ac:dyDescent="0.2">
      <c r="A441" s="88" t="str">
        <f t="shared" si="37"/>
        <v/>
      </c>
      <c r="B441" s="78">
        <f t="shared" si="40"/>
        <v>417</v>
      </c>
      <c r="C441" s="79" t="s">
        <v>36</v>
      </c>
      <c r="D441" s="74">
        <f t="shared" si="41"/>
        <v>172.40390378347337</v>
      </c>
      <c r="E441" s="75">
        <f t="shared" si="39"/>
        <v>35184.873098993994</v>
      </c>
      <c r="F441" s="76">
        <f t="shared" si="38"/>
        <v>44003</v>
      </c>
      <c r="G441" s="77" t="str">
        <f t="shared" si="42"/>
        <v>09:46</v>
      </c>
    </row>
    <row r="442" spans="1:7" ht="16" x14ac:dyDescent="0.2">
      <c r="A442" s="88" t="str">
        <f t="shared" si="37"/>
        <v/>
      </c>
      <c r="B442" s="78">
        <f t="shared" si="40"/>
        <v>418</v>
      </c>
      <c r="C442" s="79" t="s">
        <v>36</v>
      </c>
      <c r="D442" s="74">
        <f t="shared" si="41"/>
        <v>172.81760796429887</v>
      </c>
      <c r="E442" s="75">
        <f t="shared" si="39"/>
        <v>70929.60397749125</v>
      </c>
      <c r="F442" s="76">
        <f t="shared" si="38"/>
        <v>44003</v>
      </c>
      <c r="G442" s="77" t="str">
        <f t="shared" si="42"/>
        <v>19:42</v>
      </c>
    </row>
    <row r="443" spans="1:7" ht="16" x14ac:dyDescent="0.2">
      <c r="A443" s="88" t="str">
        <f t="shared" si="37"/>
        <v/>
      </c>
      <c r="B443" s="78">
        <f t="shared" si="40"/>
        <v>419</v>
      </c>
      <c r="C443" s="79" t="s">
        <v>36</v>
      </c>
      <c r="D443" s="74">
        <f t="shared" si="41"/>
        <v>173.23131214512438</v>
      </c>
      <c r="E443" s="75">
        <f t="shared" si="39"/>
        <v>20274.334855988494</v>
      </c>
      <c r="F443" s="76">
        <f t="shared" si="38"/>
        <v>44004</v>
      </c>
      <c r="G443" s="77" t="str">
        <f t="shared" si="42"/>
        <v>05:37</v>
      </c>
    </row>
    <row r="444" spans="1:7" ht="16" x14ac:dyDescent="0.2">
      <c r="A444" s="88" t="str">
        <f t="shared" si="37"/>
        <v/>
      </c>
      <c r="B444" s="78">
        <f t="shared" si="40"/>
        <v>420</v>
      </c>
      <c r="C444" s="79" t="s">
        <v>36</v>
      </c>
      <c r="D444" s="74">
        <f t="shared" si="41"/>
        <v>173.64501632594988</v>
      </c>
      <c r="E444" s="75">
        <f t="shared" si="39"/>
        <v>56019.065734483876</v>
      </c>
      <c r="F444" s="76">
        <f t="shared" si="38"/>
        <v>44004</v>
      </c>
      <c r="G444" s="77" t="str">
        <f t="shared" si="42"/>
        <v>15:33</v>
      </c>
    </row>
    <row r="445" spans="1:7" ht="16" x14ac:dyDescent="0.2">
      <c r="A445" s="88" t="str">
        <f t="shared" si="37"/>
        <v/>
      </c>
      <c r="B445" s="78">
        <f t="shared" si="40"/>
        <v>421</v>
      </c>
      <c r="C445" s="79" t="s">
        <v>36</v>
      </c>
      <c r="D445" s="74">
        <f t="shared" si="41"/>
        <v>174.05872050677539</v>
      </c>
      <c r="E445" s="75">
        <f t="shared" si="39"/>
        <v>5363.7966129792658</v>
      </c>
      <c r="F445" s="76">
        <f t="shared" si="38"/>
        <v>44005</v>
      </c>
      <c r="G445" s="77" t="str">
        <f t="shared" si="42"/>
        <v>01:29</v>
      </c>
    </row>
    <row r="446" spans="1:7" ht="16" x14ac:dyDescent="0.2">
      <c r="A446" s="88" t="str">
        <f t="shared" si="37"/>
        <v/>
      </c>
      <c r="B446" s="78">
        <f t="shared" si="40"/>
        <v>422</v>
      </c>
      <c r="C446" s="79" t="s">
        <v>36</v>
      </c>
      <c r="D446" s="74">
        <f t="shared" si="41"/>
        <v>174.47242468760089</v>
      </c>
      <c r="E446" s="75">
        <f t="shared" si="39"/>
        <v>41108.527491476518</v>
      </c>
      <c r="F446" s="76">
        <f t="shared" si="38"/>
        <v>44005</v>
      </c>
      <c r="G446" s="77" t="str">
        <f t="shared" si="42"/>
        <v>11:25</v>
      </c>
    </row>
    <row r="447" spans="1:7" ht="16" x14ac:dyDescent="0.2">
      <c r="A447" s="88" t="str">
        <f t="shared" si="37"/>
        <v/>
      </c>
      <c r="B447" s="78">
        <f t="shared" si="40"/>
        <v>423</v>
      </c>
      <c r="C447" s="79" t="s">
        <v>36</v>
      </c>
      <c r="D447" s="74">
        <f t="shared" si="41"/>
        <v>174.8861288684264</v>
      </c>
      <c r="E447" s="75">
        <f t="shared" si="39"/>
        <v>76853.258369973759</v>
      </c>
      <c r="F447" s="76">
        <f t="shared" si="38"/>
        <v>44005</v>
      </c>
      <c r="G447" s="77" t="str">
        <f t="shared" si="42"/>
        <v>21:20</v>
      </c>
    </row>
    <row r="448" spans="1:7" ht="16" x14ac:dyDescent="0.2">
      <c r="A448" s="88" t="str">
        <f t="shared" si="37"/>
        <v/>
      </c>
      <c r="B448" s="78">
        <f t="shared" si="40"/>
        <v>424</v>
      </c>
      <c r="C448" s="79" t="s">
        <v>36</v>
      </c>
      <c r="D448" s="74">
        <f t="shared" si="41"/>
        <v>175.2998330492519</v>
      </c>
      <c r="E448" s="75">
        <f t="shared" si="39"/>
        <v>26197.989248469152</v>
      </c>
      <c r="F448" s="76">
        <f t="shared" si="38"/>
        <v>44006</v>
      </c>
      <c r="G448" s="77" t="str">
        <f t="shared" si="42"/>
        <v>07:16</v>
      </c>
    </row>
    <row r="449" spans="1:7" ht="16" x14ac:dyDescent="0.2">
      <c r="A449" s="88" t="str">
        <f t="shared" si="37"/>
        <v/>
      </c>
      <c r="B449" s="78">
        <f t="shared" si="40"/>
        <v>425</v>
      </c>
      <c r="C449" s="79" t="s">
        <v>36</v>
      </c>
      <c r="D449" s="74">
        <f t="shared" si="41"/>
        <v>175.71353723007741</v>
      </c>
      <c r="E449" s="75">
        <f t="shared" si="39"/>
        <v>61942.720126962675</v>
      </c>
      <c r="F449" s="76">
        <f t="shared" si="38"/>
        <v>44006</v>
      </c>
      <c r="G449" s="77" t="str">
        <f t="shared" si="42"/>
        <v>17:12</v>
      </c>
    </row>
    <row r="450" spans="1:7" ht="16" x14ac:dyDescent="0.2">
      <c r="A450" s="88" t="str">
        <f t="shared" si="37"/>
        <v/>
      </c>
      <c r="B450" s="78">
        <f t="shared" si="40"/>
        <v>426</v>
      </c>
      <c r="C450" s="79" t="s">
        <v>36</v>
      </c>
      <c r="D450" s="74">
        <f t="shared" si="41"/>
        <v>176.12724141090291</v>
      </c>
      <c r="E450" s="75">
        <f t="shared" si="39"/>
        <v>11287.451005458061</v>
      </c>
      <c r="F450" s="76">
        <f t="shared" si="38"/>
        <v>44007</v>
      </c>
      <c r="G450" s="77" t="str">
        <f t="shared" si="42"/>
        <v>03:08</v>
      </c>
    </row>
    <row r="451" spans="1:7" ht="16" x14ac:dyDescent="0.2">
      <c r="A451" s="88" t="str">
        <f t="shared" si="37"/>
        <v/>
      </c>
      <c r="B451" s="78">
        <f t="shared" si="40"/>
        <v>427</v>
      </c>
      <c r="C451" s="79" t="s">
        <v>36</v>
      </c>
      <c r="D451" s="74">
        <f t="shared" si="41"/>
        <v>176.54094559172842</v>
      </c>
      <c r="E451" s="75">
        <f t="shared" si="39"/>
        <v>47032.181883955309</v>
      </c>
      <c r="F451" s="76">
        <f t="shared" si="38"/>
        <v>44007</v>
      </c>
      <c r="G451" s="77" t="str">
        <f t="shared" si="42"/>
        <v>13:03</v>
      </c>
    </row>
    <row r="452" spans="1:7" ht="16" x14ac:dyDescent="0.2">
      <c r="A452" s="88" t="str">
        <f t="shared" si="37"/>
        <v/>
      </c>
      <c r="B452" s="78">
        <f t="shared" si="40"/>
        <v>428</v>
      </c>
      <c r="C452" s="79" t="s">
        <v>36</v>
      </c>
      <c r="D452" s="74">
        <f t="shared" si="41"/>
        <v>176.95464977255392</v>
      </c>
      <c r="E452" s="75">
        <f t="shared" si="39"/>
        <v>82776.912762452557</v>
      </c>
      <c r="F452" s="76">
        <f t="shared" si="38"/>
        <v>44007</v>
      </c>
      <c r="G452" s="77" t="str">
        <f t="shared" si="42"/>
        <v>22:59</v>
      </c>
    </row>
    <row r="453" spans="1:7" ht="16" x14ac:dyDescent="0.2">
      <c r="A453" s="88" t="str">
        <f t="shared" si="37"/>
        <v/>
      </c>
      <c r="B453" s="78">
        <f t="shared" si="40"/>
        <v>429</v>
      </c>
      <c r="C453" s="79" t="s">
        <v>36</v>
      </c>
      <c r="D453" s="74">
        <f t="shared" si="41"/>
        <v>177.36835395337943</v>
      </c>
      <c r="E453" s="75">
        <f t="shared" si="39"/>
        <v>32121.643640947947</v>
      </c>
      <c r="F453" s="76">
        <f t="shared" si="38"/>
        <v>44008</v>
      </c>
      <c r="G453" s="77" t="str">
        <f t="shared" si="42"/>
        <v>08:55</v>
      </c>
    </row>
    <row r="454" spans="1:7" ht="16" x14ac:dyDescent="0.2">
      <c r="A454" s="88" t="str">
        <f t="shared" si="37"/>
        <v/>
      </c>
      <c r="B454" s="78">
        <f t="shared" si="40"/>
        <v>430</v>
      </c>
      <c r="C454" s="79" t="s">
        <v>36</v>
      </c>
      <c r="D454" s="74">
        <f t="shared" si="41"/>
        <v>177.78205813420493</v>
      </c>
      <c r="E454" s="75">
        <f t="shared" si="39"/>
        <v>67866.374519443329</v>
      </c>
      <c r="F454" s="76">
        <f t="shared" si="38"/>
        <v>44008</v>
      </c>
      <c r="G454" s="77" t="str">
        <f t="shared" si="42"/>
        <v>18:51</v>
      </c>
    </row>
    <row r="455" spans="1:7" ht="16" x14ac:dyDescent="0.2">
      <c r="A455" s="88" t="str">
        <f t="shared" si="37"/>
        <v/>
      </c>
      <c r="B455" s="78">
        <f t="shared" si="40"/>
        <v>431</v>
      </c>
      <c r="C455" s="79" t="s">
        <v>36</v>
      </c>
      <c r="D455" s="74">
        <f t="shared" si="41"/>
        <v>178.19576231503044</v>
      </c>
      <c r="E455" s="75">
        <f t="shared" si="39"/>
        <v>17211.105397940581</v>
      </c>
      <c r="F455" s="76">
        <f t="shared" si="38"/>
        <v>44009</v>
      </c>
      <c r="G455" s="77" t="str">
        <f t="shared" si="42"/>
        <v>04:46</v>
      </c>
    </row>
    <row r="456" spans="1:7" ht="16" x14ac:dyDescent="0.2">
      <c r="A456" s="88" t="str">
        <f t="shared" si="37"/>
        <v/>
      </c>
      <c r="B456" s="78">
        <f t="shared" si="40"/>
        <v>432</v>
      </c>
      <c r="C456" s="79" t="s">
        <v>36</v>
      </c>
      <c r="D456" s="74">
        <f t="shared" si="41"/>
        <v>178.60946649585594</v>
      </c>
      <c r="E456" s="75">
        <f t="shared" si="39"/>
        <v>52955.836276437833</v>
      </c>
      <c r="F456" s="76">
        <f t="shared" si="38"/>
        <v>44009</v>
      </c>
      <c r="G456" s="77" t="str">
        <f t="shared" si="42"/>
        <v>14:42</v>
      </c>
    </row>
    <row r="457" spans="1:7" ht="16" x14ac:dyDescent="0.2">
      <c r="A457" s="88" t="str">
        <f t="shared" si="37"/>
        <v/>
      </c>
      <c r="B457" s="78">
        <f t="shared" si="40"/>
        <v>433</v>
      </c>
      <c r="C457" s="79" t="s">
        <v>36</v>
      </c>
      <c r="D457" s="74">
        <f t="shared" si="41"/>
        <v>179.02317067668145</v>
      </c>
      <c r="E457" s="75">
        <f t="shared" si="39"/>
        <v>2300.5671549332169</v>
      </c>
      <c r="F457" s="76">
        <f t="shared" si="38"/>
        <v>44010</v>
      </c>
      <c r="G457" s="77" t="str">
        <f t="shared" si="42"/>
        <v>00:38</v>
      </c>
    </row>
    <row r="458" spans="1:7" ht="16" x14ac:dyDescent="0.2">
      <c r="A458" s="88" t="str">
        <f t="shared" si="37"/>
        <v/>
      </c>
      <c r="B458" s="78">
        <f t="shared" si="40"/>
        <v>434</v>
      </c>
      <c r="C458" s="79" t="s">
        <v>36</v>
      </c>
      <c r="D458" s="74">
        <f t="shared" si="41"/>
        <v>179.43687485750695</v>
      </c>
      <c r="E458" s="75">
        <f t="shared" si="39"/>
        <v>38045.298033426741</v>
      </c>
      <c r="F458" s="76">
        <f t="shared" si="38"/>
        <v>44010</v>
      </c>
      <c r="G458" s="77" t="str">
        <f t="shared" si="42"/>
        <v>10:34</v>
      </c>
    </row>
    <row r="459" spans="1:7" ht="16" x14ac:dyDescent="0.2">
      <c r="A459" s="88" t="str">
        <f t="shared" si="37"/>
        <v/>
      </c>
      <c r="B459" s="78">
        <f t="shared" si="40"/>
        <v>435</v>
      </c>
      <c r="C459" s="79" t="s">
        <v>36</v>
      </c>
      <c r="D459" s="74">
        <f t="shared" si="41"/>
        <v>179.85057903833246</v>
      </c>
      <c r="E459" s="75">
        <f t="shared" si="39"/>
        <v>73790.028911922127</v>
      </c>
      <c r="F459" s="76">
        <f t="shared" si="38"/>
        <v>44010</v>
      </c>
      <c r="G459" s="77" t="str">
        <f t="shared" si="42"/>
        <v>20:29</v>
      </c>
    </row>
    <row r="460" spans="1:7" ht="16" x14ac:dyDescent="0.2">
      <c r="A460" s="88" t="str">
        <f t="shared" si="37"/>
        <v/>
      </c>
      <c r="B460" s="78">
        <f t="shared" si="40"/>
        <v>436</v>
      </c>
      <c r="C460" s="79" t="s">
        <v>36</v>
      </c>
      <c r="D460" s="74">
        <f t="shared" si="41"/>
        <v>180.26428321915796</v>
      </c>
      <c r="E460" s="75">
        <f t="shared" si="39"/>
        <v>23134.759790419375</v>
      </c>
      <c r="F460" s="76">
        <f t="shared" si="38"/>
        <v>44011</v>
      </c>
      <c r="G460" s="77" t="str">
        <f t="shared" si="42"/>
        <v>06:25</v>
      </c>
    </row>
    <row r="461" spans="1:7" ht="16" x14ac:dyDescent="0.2">
      <c r="A461" s="88" t="str">
        <f t="shared" si="37"/>
        <v/>
      </c>
      <c r="B461" s="78">
        <f t="shared" si="40"/>
        <v>437</v>
      </c>
      <c r="C461" s="79" t="s">
        <v>36</v>
      </c>
      <c r="D461" s="74">
        <f t="shared" si="41"/>
        <v>180.67798739998346</v>
      </c>
      <c r="E461" s="75">
        <f t="shared" si="39"/>
        <v>58879.490668916624</v>
      </c>
      <c r="F461" s="76">
        <f t="shared" si="38"/>
        <v>44011</v>
      </c>
      <c r="G461" s="77" t="str">
        <f t="shared" si="42"/>
        <v>16:21</v>
      </c>
    </row>
    <row r="462" spans="1:7" ht="16" x14ac:dyDescent="0.2">
      <c r="A462" s="88" t="str">
        <f t="shared" si="37"/>
        <v/>
      </c>
      <c r="B462" s="78">
        <f t="shared" si="40"/>
        <v>438</v>
      </c>
      <c r="C462" s="79" t="s">
        <v>36</v>
      </c>
      <c r="D462" s="74">
        <f t="shared" si="41"/>
        <v>181.09169158080897</v>
      </c>
      <c r="E462" s="75">
        <f t="shared" si="39"/>
        <v>8224.2215474120112</v>
      </c>
      <c r="F462" s="76">
        <f t="shared" si="38"/>
        <v>44012</v>
      </c>
      <c r="G462" s="77" t="str">
        <f t="shared" si="42"/>
        <v>02:17</v>
      </c>
    </row>
    <row r="463" spans="1:7" ht="16" x14ac:dyDescent="0.2">
      <c r="A463" s="88" t="str">
        <f t="shared" si="37"/>
        <v/>
      </c>
      <c r="B463" s="78">
        <f t="shared" si="40"/>
        <v>439</v>
      </c>
      <c r="C463" s="79" t="s">
        <v>36</v>
      </c>
      <c r="D463" s="74">
        <f t="shared" si="41"/>
        <v>181.50539576163447</v>
      </c>
      <c r="E463" s="75">
        <f t="shared" si="39"/>
        <v>43968.952425907395</v>
      </c>
      <c r="F463" s="76">
        <f t="shared" si="38"/>
        <v>44012</v>
      </c>
      <c r="G463" s="77" t="str">
        <f t="shared" si="42"/>
        <v>12:12</v>
      </c>
    </row>
    <row r="464" spans="1:7" ht="16" x14ac:dyDescent="0.2">
      <c r="A464" s="88" t="str">
        <f t="shared" si="37"/>
        <v/>
      </c>
      <c r="B464" s="78">
        <f t="shared" si="40"/>
        <v>440</v>
      </c>
      <c r="C464" s="79" t="s">
        <v>36</v>
      </c>
      <c r="D464" s="74">
        <f t="shared" si="41"/>
        <v>181.91909994245998</v>
      </c>
      <c r="E464" s="75">
        <f t="shared" si="39"/>
        <v>79713.683304404651</v>
      </c>
      <c r="F464" s="76">
        <f t="shared" si="38"/>
        <v>44012</v>
      </c>
      <c r="G464" s="77" t="str">
        <f t="shared" si="42"/>
        <v>22:08</v>
      </c>
    </row>
    <row r="465" spans="1:7" ht="16" x14ac:dyDescent="0.2">
      <c r="A465" s="88" t="str">
        <f t="shared" si="37"/>
        <v/>
      </c>
      <c r="B465" s="78">
        <f t="shared" si="40"/>
        <v>441</v>
      </c>
      <c r="C465" s="79" t="s">
        <v>36</v>
      </c>
      <c r="D465" s="74">
        <f t="shared" si="41"/>
        <v>182.33280412328548</v>
      </c>
      <c r="E465" s="75">
        <f t="shared" si="39"/>
        <v>29058.414182901895</v>
      </c>
      <c r="F465" s="76">
        <f t="shared" si="38"/>
        <v>44013</v>
      </c>
      <c r="G465" s="77" t="str">
        <f t="shared" si="42"/>
        <v>08:04</v>
      </c>
    </row>
    <row r="466" spans="1:7" ht="16" x14ac:dyDescent="0.2">
      <c r="A466" s="88" t="str">
        <f t="shared" si="37"/>
        <v/>
      </c>
      <c r="B466" s="78">
        <f t="shared" si="40"/>
        <v>442</v>
      </c>
      <c r="C466" s="79" t="s">
        <v>36</v>
      </c>
      <c r="D466" s="74">
        <f t="shared" si="41"/>
        <v>182.74650830411099</v>
      </c>
      <c r="E466" s="75">
        <f t="shared" si="39"/>
        <v>64803.145061397285</v>
      </c>
      <c r="F466" s="76">
        <f t="shared" si="38"/>
        <v>44013</v>
      </c>
      <c r="G466" s="77" t="str">
        <f t="shared" si="42"/>
        <v>18:00</v>
      </c>
    </row>
    <row r="467" spans="1:7" ht="16" x14ac:dyDescent="0.2">
      <c r="A467" s="88" t="str">
        <f t="shared" si="37"/>
        <v/>
      </c>
      <c r="B467" s="78">
        <f t="shared" si="40"/>
        <v>443</v>
      </c>
      <c r="C467" s="79" t="s">
        <v>36</v>
      </c>
      <c r="D467" s="74">
        <f t="shared" si="41"/>
        <v>183.16021248493649</v>
      </c>
      <c r="E467" s="75">
        <f t="shared" si="39"/>
        <v>14147.875939892669</v>
      </c>
      <c r="F467" s="76">
        <f t="shared" si="38"/>
        <v>44014</v>
      </c>
      <c r="G467" s="77" t="str">
        <f t="shared" si="42"/>
        <v>03:55</v>
      </c>
    </row>
    <row r="468" spans="1:7" ht="16" x14ac:dyDescent="0.2">
      <c r="A468" s="88" t="str">
        <f t="shared" si="37"/>
        <v/>
      </c>
      <c r="B468" s="78">
        <f t="shared" si="40"/>
        <v>444</v>
      </c>
      <c r="C468" s="79" t="s">
        <v>36</v>
      </c>
      <c r="D468" s="74">
        <f t="shared" si="41"/>
        <v>183.573916665762</v>
      </c>
      <c r="E468" s="75">
        <f t="shared" si="39"/>
        <v>49892.606818386193</v>
      </c>
      <c r="F468" s="76">
        <f t="shared" si="38"/>
        <v>44014</v>
      </c>
      <c r="G468" s="77" t="str">
        <f t="shared" si="42"/>
        <v>13:51</v>
      </c>
    </row>
    <row r="469" spans="1:7" ht="16" x14ac:dyDescent="0.2">
      <c r="A469" s="88" t="str">
        <f t="shared" si="37"/>
        <v/>
      </c>
      <c r="B469" s="78">
        <f t="shared" si="40"/>
        <v>445</v>
      </c>
      <c r="C469" s="79" t="s">
        <v>36</v>
      </c>
      <c r="D469" s="74">
        <f t="shared" si="41"/>
        <v>183.9876208465875</v>
      </c>
      <c r="E469" s="75">
        <f t="shared" si="39"/>
        <v>85637.337696883449</v>
      </c>
      <c r="F469" s="76">
        <f t="shared" si="38"/>
        <v>44014</v>
      </c>
      <c r="G469" s="77" t="str">
        <f t="shared" si="42"/>
        <v>23:47</v>
      </c>
    </row>
    <row r="470" spans="1:7" ht="16" x14ac:dyDescent="0.2">
      <c r="A470" s="88" t="str">
        <f t="shared" si="37"/>
        <v/>
      </c>
      <c r="B470" s="78">
        <f t="shared" si="40"/>
        <v>446</v>
      </c>
      <c r="C470" s="79" t="s">
        <v>36</v>
      </c>
      <c r="D470" s="74">
        <f t="shared" si="41"/>
        <v>184.40132502741301</v>
      </c>
      <c r="E470" s="75">
        <f t="shared" si="39"/>
        <v>34982.06857538069</v>
      </c>
      <c r="F470" s="76">
        <f t="shared" si="38"/>
        <v>44015</v>
      </c>
      <c r="G470" s="77" t="str">
        <f t="shared" si="42"/>
        <v>09:43</v>
      </c>
    </row>
    <row r="471" spans="1:7" ht="16" x14ac:dyDescent="0.2">
      <c r="A471" s="88" t="str">
        <f t="shared" ref="A471:A534" si="43">IF(INT(D471)=$D$10-1,IF(A470="",1,A470+1),"")</f>
        <v/>
      </c>
      <c r="B471" s="78">
        <f t="shared" si="40"/>
        <v>447</v>
      </c>
      <c r="C471" s="79" t="s">
        <v>36</v>
      </c>
      <c r="D471" s="74">
        <f t="shared" si="41"/>
        <v>184.81502920823851</v>
      </c>
      <c r="E471" s="75">
        <f t="shared" si="39"/>
        <v>70726.799453876083</v>
      </c>
      <c r="F471" s="76">
        <f t="shared" si="38"/>
        <v>44015</v>
      </c>
      <c r="G471" s="77" t="str">
        <f t="shared" si="42"/>
        <v>19:38</v>
      </c>
    </row>
    <row r="472" spans="1:7" ht="16" x14ac:dyDescent="0.2">
      <c r="A472" s="88" t="str">
        <f t="shared" si="43"/>
        <v/>
      </c>
      <c r="B472" s="78">
        <f t="shared" si="40"/>
        <v>448</v>
      </c>
      <c r="C472" s="79" t="s">
        <v>36</v>
      </c>
      <c r="D472" s="74">
        <f t="shared" si="41"/>
        <v>185.22873338906402</v>
      </c>
      <c r="E472" s="75">
        <f t="shared" si="39"/>
        <v>20071.530332371465</v>
      </c>
      <c r="F472" s="76">
        <f t="shared" si="38"/>
        <v>44016</v>
      </c>
      <c r="G472" s="77" t="str">
        <f t="shared" si="42"/>
        <v>05:34</v>
      </c>
    </row>
    <row r="473" spans="1:7" ht="16" x14ac:dyDescent="0.2">
      <c r="A473" s="88" t="str">
        <f t="shared" si="43"/>
        <v/>
      </c>
      <c r="B473" s="78">
        <f t="shared" si="40"/>
        <v>449</v>
      </c>
      <c r="C473" s="79" t="s">
        <v>36</v>
      </c>
      <c r="D473" s="74">
        <f t="shared" si="41"/>
        <v>185.64243756988952</v>
      </c>
      <c r="E473" s="75">
        <f t="shared" si="39"/>
        <v>55816.26121086871</v>
      </c>
      <c r="F473" s="76">
        <f t="shared" ref="F473:F536" si="44">DATE($D$6,1,1+INT(D473))</f>
        <v>44016</v>
      </c>
      <c r="G473" s="77" t="str">
        <f t="shared" si="42"/>
        <v>15:30</v>
      </c>
    </row>
    <row r="474" spans="1:7" ht="16" x14ac:dyDescent="0.2">
      <c r="A474" s="88" t="str">
        <f t="shared" si="43"/>
        <v/>
      </c>
      <c r="B474" s="78">
        <f t="shared" si="40"/>
        <v>450</v>
      </c>
      <c r="C474" s="79" t="s">
        <v>36</v>
      </c>
      <c r="D474" s="74">
        <f t="shared" si="41"/>
        <v>186.05614175071503</v>
      </c>
      <c r="E474" s="75">
        <f t="shared" ref="E474:E537" si="45">MOD(D474*3600*24,3600*24)+(B474/870)*600</f>
        <v>5160.9920893659619</v>
      </c>
      <c r="F474" s="76">
        <f t="shared" si="44"/>
        <v>44017</v>
      </c>
      <c r="G474" s="77" t="str">
        <f t="shared" si="42"/>
        <v>01:26</v>
      </c>
    </row>
    <row r="475" spans="1:7" ht="16" x14ac:dyDescent="0.2">
      <c r="A475" s="88" t="str">
        <f t="shared" si="43"/>
        <v/>
      </c>
      <c r="B475" s="78">
        <f t="shared" ref="B475:B538" si="46">B474+1</f>
        <v>451</v>
      </c>
      <c r="C475" s="79" t="s">
        <v>36</v>
      </c>
      <c r="D475" s="74">
        <f t="shared" ref="D475:D538" si="47">D474+(360/870.187)</f>
        <v>186.46984593154053</v>
      </c>
      <c r="E475" s="75">
        <f t="shared" si="45"/>
        <v>40905.722967861351</v>
      </c>
      <c r="F475" s="76">
        <f t="shared" si="44"/>
        <v>44017</v>
      </c>
      <c r="G475" s="77" t="str">
        <f t="shared" ref="G475:G538" si="48">CONCATENATE(TEXT(INT(E475/3600),"00"),":",TEXT(INT((E475-3600*INT(E475/3600))/60),"00"))</f>
        <v>11:21</v>
      </c>
    </row>
    <row r="476" spans="1:7" ht="16" x14ac:dyDescent="0.2">
      <c r="A476" s="88" t="str">
        <f t="shared" si="43"/>
        <v/>
      </c>
      <c r="B476" s="78">
        <f t="shared" si="46"/>
        <v>452</v>
      </c>
      <c r="C476" s="79" t="s">
        <v>36</v>
      </c>
      <c r="D476" s="74">
        <f t="shared" si="47"/>
        <v>186.88355011236604</v>
      </c>
      <c r="E476" s="75">
        <f t="shared" si="45"/>
        <v>76650.45384635673</v>
      </c>
      <c r="F476" s="76">
        <f t="shared" si="44"/>
        <v>44017</v>
      </c>
      <c r="G476" s="77" t="str">
        <f t="shared" si="48"/>
        <v>21:17</v>
      </c>
    </row>
    <row r="477" spans="1:7" ht="16" x14ac:dyDescent="0.2">
      <c r="A477" s="88" t="str">
        <f t="shared" si="43"/>
        <v/>
      </c>
      <c r="B477" s="78">
        <f t="shared" si="46"/>
        <v>453</v>
      </c>
      <c r="C477" s="79" t="s">
        <v>36</v>
      </c>
      <c r="D477" s="74">
        <f t="shared" si="47"/>
        <v>187.29725429319154</v>
      </c>
      <c r="E477" s="75">
        <f t="shared" si="45"/>
        <v>25995.184724853985</v>
      </c>
      <c r="F477" s="76">
        <f t="shared" si="44"/>
        <v>44018</v>
      </c>
      <c r="G477" s="77" t="str">
        <f t="shared" si="48"/>
        <v>07:13</v>
      </c>
    </row>
    <row r="478" spans="1:7" ht="16" x14ac:dyDescent="0.2">
      <c r="A478" s="88" t="str">
        <f t="shared" si="43"/>
        <v/>
      </c>
      <c r="B478" s="78">
        <f t="shared" si="46"/>
        <v>454</v>
      </c>
      <c r="C478" s="79" t="s">
        <v>36</v>
      </c>
      <c r="D478" s="74">
        <f t="shared" si="47"/>
        <v>187.71095847401705</v>
      </c>
      <c r="E478" s="75">
        <f t="shared" si="45"/>
        <v>61739.915603347508</v>
      </c>
      <c r="F478" s="76">
        <f t="shared" si="44"/>
        <v>44018</v>
      </c>
      <c r="G478" s="77" t="str">
        <f t="shared" si="48"/>
        <v>17:08</v>
      </c>
    </row>
    <row r="479" spans="1:7" ht="16" x14ac:dyDescent="0.2">
      <c r="A479" s="88" t="str">
        <f t="shared" si="43"/>
        <v/>
      </c>
      <c r="B479" s="78">
        <f t="shared" si="46"/>
        <v>455</v>
      </c>
      <c r="C479" s="79" t="s">
        <v>36</v>
      </c>
      <c r="D479" s="74">
        <f t="shared" si="47"/>
        <v>188.12466265484255</v>
      </c>
      <c r="E479" s="75">
        <f t="shared" si="45"/>
        <v>11084.646481844757</v>
      </c>
      <c r="F479" s="76">
        <f t="shared" si="44"/>
        <v>44019</v>
      </c>
      <c r="G479" s="77" t="str">
        <f t="shared" si="48"/>
        <v>03:04</v>
      </c>
    </row>
    <row r="480" spans="1:7" ht="16" x14ac:dyDescent="0.2">
      <c r="A480" s="88" t="str">
        <f t="shared" si="43"/>
        <v/>
      </c>
      <c r="B480" s="78">
        <f t="shared" si="46"/>
        <v>456</v>
      </c>
      <c r="C480" s="79" t="s">
        <v>36</v>
      </c>
      <c r="D480" s="74">
        <f t="shared" si="47"/>
        <v>188.53836683566806</v>
      </c>
      <c r="E480" s="75">
        <f t="shared" si="45"/>
        <v>46829.377360340142</v>
      </c>
      <c r="F480" s="76">
        <f t="shared" si="44"/>
        <v>44019</v>
      </c>
      <c r="G480" s="77" t="str">
        <f t="shared" si="48"/>
        <v>13:00</v>
      </c>
    </row>
    <row r="481" spans="1:7" ht="16" x14ac:dyDescent="0.2">
      <c r="A481" s="88" t="str">
        <f t="shared" si="43"/>
        <v/>
      </c>
      <c r="B481" s="78">
        <f t="shared" si="46"/>
        <v>457</v>
      </c>
      <c r="C481" s="79" t="s">
        <v>36</v>
      </c>
      <c r="D481" s="74">
        <f t="shared" si="47"/>
        <v>188.95207101649356</v>
      </c>
      <c r="E481" s="75">
        <f t="shared" si="45"/>
        <v>82574.108238835528</v>
      </c>
      <c r="F481" s="76">
        <f t="shared" si="44"/>
        <v>44019</v>
      </c>
      <c r="G481" s="77" t="str">
        <f t="shared" si="48"/>
        <v>22:56</v>
      </c>
    </row>
    <row r="482" spans="1:7" ht="16" x14ac:dyDescent="0.2">
      <c r="A482" s="88" t="str">
        <f t="shared" si="43"/>
        <v/>
      </c>
      <c r="B482" s="78">
        <f t="shared" si="46"/>
        <v>458</v>
      </c>
      <c r="C482" s="79" t="s">
        <v>36</v>
      </c>
      <c r="D482" s="74">
        <f t="shared" si="47"/>
        <v>189.36577519731907</v>
      </c>
      <c r="E482" s="75">
        <f t="shared" si="45"/>
        <v>31918.83911733278</v>
      </c>
      <c r="F482" s="76">
        <f t="shared" si="44"/>
        <v>44020</v>
      </c>
      <c r="G482" s="77" t="str">
        <f t="shared" si="48"/>
        <v>08:51</v>
      </c>
    </row>
    <row r="483" spans="1:7" ht="16" x14ac:dyDescent="0.2">
      <c r="A483" s="88" t="str">
        <f t="shared" si="43"/>
        <v/>
      </c>
      <c r="B483" s="78">
        <f t="shared" si="46"/>
        <v>459</v>
      </c>
      <c r="C483" s="79" t="s">
        <v>36</v>
      </c>
      <c r="D483" s="74">
        <f t="shared" si="47"/>
        <v>189.77947937814457</v>
      </c>
      <c r="E483" s="75">
        <f t="shared" si="45"/>
        <v>67663.569995830025</v>
      </c>
      <c r="F483" s="76">
        <f t="shared" si="44"/>
        <v>44020</v>
      </c>
      <c r="G483" s="77" t="str">
        <f t="shared" si="48"/>
        <v>18:47</v>
      </c>
    </row>
    <row r="484" spans="1:7" ht="16" x14ac:dyDescent="0.2">
      <c r="A484" s="88" t="str">
        <f t="shared" si="43"/>
        <v/>
      </c>
      <c r="B484" s="78">
        <f t="shared" si="46"/>
        <v>460</v>
      </c>
      <c r="C484" s="79" t="s">
        <v>36</v>
      </c>
      <c r="D484" s="74">
        <f t="shared" si="47"/>
        <v>190.19318355897008</v>
      </c>
      <c r="E484" s="75">
        <f t="shared" si="45"/>
        <v>17008.300874325414</v>
      </c>
      <c r="F484" s="76">
        <f t="shared" si="44"/>
        <v>44021</v>
      </c>
      <c r="G484" s="77" t="str">
        <f t="shared" si="48"/>
        <v>04:43</v>
      </c>
    </row>
    <row r="485" spans="1:7" ht="16" x14ac:dyDescent="0.2">
      <c r="A485" s="88" t="str">
        <f t="shared" si="43"/>
        <v/>
      </c>
      <c r="B485" s="78">
        <f t="shared" si="46"/>
        <v>461</v>
      </c>
      <c r="C485" s="79" t="s">
        <v>36</v>
      </c>
      <c r="D485" s="74">
        <f t="shared" si="47"/>
        <v>190.60688773979558</v>
      </c>
      <c r="E485" s="75">
        <f t="shared" si="45"/>
        <v>52753.031752820803</v>
      </c>
      <c r="F485" s="76">
        <f t="shared" si="44"/>
        <v>44021</v>
      </c>
      <c r="G485" s="77" t="str">
        <f t="shared" si="48"/>
        <v>14:39</v>
      </c>
    </row>
    <row r="486" spans="1:7" ht="16" x14ac:dyDescent="0.2">
      <c r="A486" s="88" t="str">
        <f t="shared" si="43"/>
        <v/>
      </c>
      <c r="B486" s="78">
        <f t="shared" si="46"/>
        <v>462</v>
      </c>
      <c r="C486" s="79" t="s">
        <v>36</v>
      </c>
      <c r="D486" s="74">
        <f t="shared" si="47"/>
        <v>191.02059192062109</v>
      </c>
      <c r="E486" s="75">
        <f t="shared" si="45"/>
        <v>2097.7626313180504</v>
      </c>
      <c r="F486" s="76">
        <f t="shared" si="44"/>
        <v>44022</v>
      </c>
      <c r="G486" s="77" t="str">
        <f t="shared" si="48"/>
        <v>00:34</v>
      </c>
    </row>
    <row r="487" spans="1:7" ht="16" x14ac:dyDescent="0.2">
      <c r="A487" s="88" t="str">
        <f t="shared" si="43"/>
        <v/>
      </c>
      <c r="B487" s="78">
        <f t="shared" si="46"/>
        <v>463</v>
      </c>
      <c r="C487" s="79" t="s">
        <v>36</v>
      </c>
      <c r="D487" s="74">
        <f t="shared" si="47"/>
        <v>191.43429610144659</v>
      </c>
      <c r="E487" s="75">
        <f t="shared" si="45"/>
        <v>37842.4935098153</v>
      </c>
      <c r="F487" s="76">
        <f t="shared" si="44"/>
        <v>44022</v>
      </c>
      <c r="G487" s="77" t="str">
        <f t="shared" si="48"/>
        <v>10:30</v>
      </c>
    </row>
    <row r="488" spans="1:7" ht="16" x14ac:dyDescent="0.2">
      <c r="A488" s="88" t="str">
        <f t="shared" si="43"/>
        <v/>
      </c>
      <c r="B488" s="78">
        <f t="shared" si="46"/>
        <v>464</v>
      </c>
      <c r="C488" s="79" t="s">
        <v>36</v>
      </c>
      <c r="D488" s="74">
        <f t="shared" si="47"/>
        <v>191.8480002822721</v>
      </c>
      <c r="E488" s="75">
        <f t="shared" si="45"/>
        <v>73587.224388308823</v>
      </c>
      <c r="F488" s="76">
        <f t="shared" si="44"/>
        <v>44022</v>
      </c>
      <c r="G488" s="77" t="str">
        <f t="shared" si="48"/>
        <v>20:26</v>
      </c>
    </row>
    <row r="489" spans="1:7" ht="16" x14ac:dyDescent="0.2">
      <c r="A489" s="88" t="str">
        <f t="shared" si="43"/>
        <v/>
      </c>
      <c r="B489" s="78">
        <f t="shared" si="46"/>
        <v>465</v>
      </c>
      <c r="C489" s="79" t="s">
        <v>36</v>
      </c>
      <c r="D489" s="74">
        <f t="shared" si="47"/>
        <v>192.2617044630976</v>
      </c>
      <c r="E489" s="75">
        <f t="shared" si="45"/>
        <v>22931.955266804209</v>
      </c>
      <c r="F489" s="76">
        <f t="shared" si="44"/>
        <v>44023</v>
      </c>
      <c r="G489" s="77" t="str">
        <f t="shared" si="48"/>
        <v>06:22</v>
      </c>
    </row>
    <row r="490" spans="1:7" ht="16" x14ac:dyDescent="0.2">
      <c r="A490" s="88" t="str">
        <f t="shared" si="43"/>
        <v/>
      </c>
      <c r="B490" s="78">
        <f t="shared" si="46"/>
        <v>466</v>
      </c>
      <c r="C490" s="79" t="s">
        <v>36</v>
      </c>
      <c r="D490" s="74">
        <f t="shared" si="47"/>
        <v>192.67540864392311</v>
      </c>
      <c r="E490" s="75">
        <f t="shared" si="45"/>
        <v>58676.686145299595</v>
      </c>
      <c r="F490" s="76">
        <f t="shared" si="44"/>
        <v>44023</v>
      </c>
      <c r="G490" s="77" t="str">
        <f t="shared" si="48"/>
        <v>16:17</v>
      </c>
    </row>
    <row r="491" spans="1:7" ht="16" x14ac:dyDescent="0.2">
      <c r="A491" s="88" t="str">
        <f t="shared" si="43"/>
        <v/>
      </c>
      <c r="B491" s="78">
        <f t="shared" si="46"/>
        <v>467</v>
      </c>
      <c r="C491" s="79" t="s">
        <v>36</v>
      </c>
      <c r="D491" s="74">
        <f t="shared" si="47"/>
        <v>193.08911282474861</v>
      </c>
      <c r="E491" s="75">
        <f t="shared" si="45"/>
        <v>8021.4170237968447</v>
      </c>
      <c r="F491" s="76">
        <f t="shared" si="44"/>
        <v>44024</v>
      </c>
      <c r="G491" s="77" t="str">
        <f t="shared" si="48"/>
        <v>02:13</v>
      </c>
    </row>
    <row r="492" spans="1:7" ht="16" x14ac:dyDescent="0.2">
      <c r="A492" s="88" t="str">
        <f t="shared" si="43"/>
        <v/>
      </c>
      <c r="B492" s="78">
        <f t="shared" si="46"/>
        <v>468</v>
      </c>
      <c r="C492" s="79" t="s">
        <v>36</v>
      </c>
      <c r="D492" s="74">
        <f t="shared" si="47"/>
        <v>193.50281700557412</v>
      </c>
      <c r="E492" s="75">
        <f t="shared" si="45"/>
        <v>43766.147902294091</v>
      </c>
      <c r="F492" s="76">
        <f t="shared" si="44"/>
        <v>44024</v>
      </c>
      <c r="G492" s="77" t="str">
        <f t="shared" si="48"/>
        <v>12:09</v>
      </c>
    </row>
    <row r="493" spans="1:7" ht="16" x14ac:dyDescent="0.2">
      <c r="A493" s="88" t="str">
        <f t="shared" si="43"/>
        <v/>
      </c>
      <c r="B493" s="78">
        <f t="shared" si="46"/>
        <v>469</v>
      </c>
      <c r="C493" s="79" t="s">
        <v>36</v>
      </c>
      <c r="D493" s="74">
        <f t="shared" si="47"/>
        <v>193.91652118639962</v>
      </c>
      <c r="E493" s="75">
        <f t="shared" si="45"/>
        <v>79510.878780789484</v>
      </c>
      <c r="F493" s="76">
        <f t="shared" si="44"/>
        <v>44024</v>
      </c>
      <c r="G493" s="77" t="str">
        <f t="shared" si="48"/>
        <v>22:05</v>
      </c>
    </row>
    <row r="494" spans="1:7" ht="16" x14ac:dyDescent="0.2">
      <c r="A494" s="88" t="str">
        <f t="shared" si="43"/>
        <v/>
      </c>
      <c r="B494" s="78">
        <f t="shared" si="46"/>
        <v>470</v>
      </c>
      <c r="C494" s="79" t="s">
        <v>36</v>
      </c>
      <c r="D494" s="74">
        <f t="shared" si="47"/>
        <v>194.33022536722513</v>
      </c>
      <c r="E494" s="75">
        <f t="shared" si="45"/>
        <v>28855.609659284866</v>
      </c>
      <c r="F494" s="76">
        <f t="shared" si="44"/>
        <v>44025</v>
      </c>
      <c r="G494" s="77" t="str">
        <f t="shared" si="48"/>
        <v>08:00</v>
      </c>
    </row>
    <row r="495" spans="1:7" ht="16" x14ac:dyDescent="0.2">
      <c r="A495" s="88" t="str">
        <f t="shared" si="43"/>
        <v/>
      </c>
      <c r="B495" s="78">
        <f t="shared" si="46"/>
        <v>471</v>
      </c>
      <c r="C495" s="79" t="s">
        <v>36</v>
      </c>
      <c r="D495" s="74">
        <f t="shared" si="47"/>
        <v>194.74392954805063</v>
      </c>
      <c r="E495" s="75">
        <f t="shared" si="45"/>
        <v>64600.340537782118</v>
      </c>
      <c r="F495" s="76">
        <f t="shared" si="44"/>
        <v>44025</v>
      </c>
      <c r="G495" s="77" t="str">
        <f t="shared" si="48"/>
        <v>17:56</v>
      </c>
    </row>
    <row r="496" spans="1:7" ht="16" x14ac:dyDescent="0.2">
      <c r="A496" s="88" t="str">
        <f t="shared" si="43"/>
        <v/>
      </c>
      <c r="B496" s="78">
        <f t="shared" si="46"/>
        <v>472</v>
      </c>
      <c r="C496" s="79" t="s">
        <v>36</v>
      </c>
      <c r="D496" s="74">
        <f t="shared" si="47"/>
        <v>195.15763372887614</v>
      </c>
      <c r="E496" s="75">
        <f t="shared" si="45"/>
        <v>13945.071416279365</v>
      </c>
      <c r="F496" s="76">
        <f t="shared" si="44"/>
        <v>44026</v>
      </c>
      <c r="G496" s="77" t="str">
        <f t="shared" si="48"/>
        <v>03:52</v>
      </c>
    </row>
    <row r="497" spans="1:7" ht="16" x14ac:dyDescent="0.2">
      <c r="A497" s="88" t="str">
        <f t="shared" si="43"/>
        <v/>
      </c>
      <c r="B497" s="78">
        <f t="shared" si="46"/>
        <v>473</v>
      </c>
      <c r="C497" s="79" t="s">
        <v>36</v>
      </c>
      <c r="D497" s="74">
        <f t="shared" si="47"/>
        <v>195.57133790970164</v>
      </c>
      <c r="E497" s="75">
        <f t="shared" si="45"/>
        <v>49689.802294776615</v>
      </c>
      <c r="F497" s="76">
        <f t="shared" si="44"/>
        <v>44026</v>
      </c>
      <c r="G497" s="77" t="str">
        <f t="shared" si="48"/>
        <v>13:48</v>
      </c>
    </row>
    <row r="498" spans="1:7" ht="16" x14ac:dyDescent="0.2">
      <c r="A498" s="88" t="str">
        <f t="shared" si="43"/>
        <v/>
      </c>
      <c r="B498" s="78">
        <f t="shared" si="46"/>
        <v>474</v>
      </c>
      <c r="C498" s="79" t="s">
        <v>36</v>
      </c>
      <c r="D498" s="74">
        <f t="shared" si="47"/>
        <v>195.98504209052714</v>
      </c>
      <c r="E498" s="75">
        <f t="shared" si="45"/>
        <v>85434.53317326642</v>
      </c>
      <c r="F498" s="76">
        <f t="shared" si="44"/>
        <v>44026</v>
      </c>
      <c r="G498" s="77" t="str">
        <f t="shared" si="48"/>
        <v>23:43</v>
      </c>
    </row>
    <row r="499" spans="1:7" ht="16" x14ac:dyDescent="0.2">
      <c r="A499" s="88" t="str">
        <f t="shared" si="43"/>
        <v/>
      </c>
      <c r="B499" s="78">
        <f t="shared" si="46"/>
        <v>475</v>
      </c>
      <c r="C499" s="79" t="s">
        <v>36</v>
      </c>
      <c r="D499" s="74">
        <f t="shared" si="47"/>
        <v>196.39874627135265</v>
      </c>
      <c r="E499" s="75">
        <f t="shared" si="45"/>
        <v>34779.264051763661</v>
      </c>
      <c r="F499" s="76">
        <f t="shared" si="44"/>
        <v>44027</v>
      </c>
      <c r="G499" s="77" t="str">
        <f t="shared" si="48"/>
        <v>09:39</v>
      </c>
    </row>
    <row r="500" spans="1:7" ht="16" x14ac:dyDescent="0.2">
      <c r="A500" s="88" t="str">
        <f t="shared" si="43"/>
        <v/>
      </c>
      <c r="B500" s="78">
        <f t="shared" si="46"/>
        <v>476</v>
      </c>
      <c r="C500" s="79" t="s">
        <v>36</v>
      </c>
      <c r="D500" s="74">
        <f t="shared" si="47"/>
        <v>196.81245045217815</v>
      </c>
      <c r="E500" s="75">
        <f t="shared" si="45"/>
        <v>70523.994930260917</v>
      </c>
      <c r="F500" s="76">
        <f t="shared" si="44"/>
        <v>44027</v>
      </c>
      <c r="G500" s="77" t="str">
        <f t="shared" si="48"/>
        <v>19:35</v>
      </c>
    </row>
    <row r="501" spans="1:7" ht="16" x14ac:dyDescent="0.2">
      <c r="A501" s="88" t="str">
        <f t="shared" si="43"/>
        <v/>
      </c>
      <c r="B501" s="78">
        <f t="shared" si="46"/>
        <v>477</v>
      </c>
      <c r="C501" s="79" t="s">
        <v>36</v>
      </c>
      <c r="D501" s="74">
        <f t="shared" si="47"/>
        <v>197.22615463300366</v>
      </c>
      <c r="E501" s="75">
        <f t="shared" si="45"/>
        <v>19868.725808758161</v>
      </c>
      <c r="F501" s="76">
        <f t="shared" si="44"/>
        <v>44028</v>
      </c>
      <c r="G501" s="77" t="str">
        <f t="shared" si="48"/>
        <v>05:31</v>
      </c>
    </row>
    <row r="502" spans="1:7" ht="16" x14ac:dyDescent="0.2">
      <c r="A502" s="88" t="str">
        <f t="shared" si="43"/>
        <v/>
      </c>
      <c r="B502" s="78">
        <f t="shared" si="46"/>
        <v>478</v>
      </c>
      <c r="C502" s="79" t="s">
        <v>36</v>
      </c>
      <c r="D502" s="74">
        <f t="shared" si="47"/>
        <v>197.63985881382916</v>
      </c>
      <c r="E502" s="75">
        <f t="shared" si="45"/>
        <v>55613.456687255406</v>
      </c>
      <c r="F502" s="76">
        <f t="shared" si="44"/>
        <v>44028</v>
      </c>
      <c r="G502" s="77" t="str">
        <f t="shared" si="48"/>
        <v>15:26</v>
      </c>
    </row>
    <row r="503" spans="1:7" ht="16" x14ac:dyDescent="0.2">
      <c r="A503" s="88" t="str">
        <f t="shared" si="43"/>
        <v/>
      </c>
      <c r="B503" s="78">
        <f t="shared" si="46"/>
        <v>479</v>
      </c>
      <c r="C503" s="79" t="s">
        <v>36</v>
      </c>
      <c r="D503" s="74">
        <f t="shared" si="47"/>
        <v>198.05356299465467</v>
      </c>
      <c r="E503" s="75">
        <f t="shared" si="45"/>
        <v>4958.1875657489327</v>
      </c>
      <c r="F503" s="76">
        <f t="shared" si="44"/>
        <v>44029</v>
      </c>
      <c r="G503" s="77" t="str">
        <f t="shared" si="48"/>
        <v>01:22</v>
      </c>
    </row>
    <row r="504" spans="1:7" ht="16" x14ac:dyDescent="0.2">
      <c r="A504" s="88" t="str">
        <f t="shared" si="43"/>
        <v/>
      </c>
      <c r="B504" s="78">
        <f t="shared" si="46"/>
        <v>480</v>
      </c>
      <c r="C504" s="79" t="s">
        <v>36</v>
      </c>
      <c r="D504" s="74">
        <f t="shared" si="47"/>
        <v>198.46726717548017</v>
      </c>
      <c r="E504" s="75">
        <f t="shared" si="45"/>
        <v>40702.918444246185</v>
      </c>
      <c r="F504" s="76">
        <f t="shared" si="44"/>
        <v>44029</v>
      </c>
      <c r="G504" s="77" t="str">
        <f t="shared" si="48"/>
        <v>11:18</v>
      </c>
    </row>
    <row r="505" spans="1:7" ht="16" x14ac:dyDescent="0.2">
      <c r="A505" s="88" t="str">
        <f t="shared" si="43"/>
        <v/>
      </c>
      <c r="B505" s="78">
        <f t="shared" si="46"/>
        <v>481</v>
      </c>
      <c r="C505" s="79" t="s">
        <v>36</v>
      </c>
      <c r="D505" s="74">
        <f t="shared" si="47"/>
        <v>198.88097135630568</v>
      </c>
      <c r="E505" s="75">
        <f t="shared" si="45"/>
        <v>76447.649322743426</v>
      </c>
      <c r="F505" s="76">
        <f t="shared" si="44"/>
        <v>44029</v>
      </c>
      <c r="G505" s="77" t="str">
        <f t="shared" si="48"/>
        <v>21:14</v>
      </c>
    </row>
    <row r="506" spans="1:7" ht="16" x14ac:dyDescent="0.2">
      <c r="A506" s="88" t="str">
        <f t="shared" si="43"/>
        <v/>
      </c>
      <c r="B506" s="78">
        <f t="shared" si="46"/>
        <v>482</v>
      </c>
      <c r="C506" s="79" t="s">
        <v>36</v>
      </c>
      <c r="D506" s="74">
        <f t="shared" si="47"/>
        <v>199.29467553713118</v>
      </c>
      <c r="E506" s="75">
        <f t="shared" si="45"/>
        <v>25792.380201236956</v>
      </c>
      <c r="F506" s="76">
        <f t="shared" si="44"/>
        <v>44030</v>
      </c>
      <c r="G506" s="77" t="str">
        <f t="shared" si="48"/>
        <v>07:09</v>
      </c>
    </row>
    <row r="507" spans="1:7" ht="16" x14ac:dyDescent="0.2">
      <c r="A507" s="88" t="str">
        <f t="shared" si="43"/>
        <v/>
      </c>
      <c r="B507" s="78">
        <f t="shared" si="46"/>
        <v>483</v>
      </c>
      <c r="C507" s="79" t="s">
        <v>36</v>
      </c>
      <c r="D507" s="74">
        <f t="shared" si="47"/>
        <v>199.70837971795669</v>
      </c>
      <c r="E507" s="75">
        <f t="shared" si="45"/>
        <v>61537.111079734204</v>
      </c>
      <c r="F507" s="76">
        <f t="shared" si="44"/>
        <v>44030</v>
      </c>
      <c r="G507" s="77" t="str">
        <f t="shared" si="48"/>
        <v>17:05</v>
      </c>
    </row>
    <row r="508" spans="1:7" ht="16" x14ac:dyDescent="0.2">
      <c r="A508" s="88" t="str">
        <f t="shared" si="43"/>
        <v/>
      </c>
      <c r="B508" s="78">
        <f t="shared" si="46"/>
        <v>484</v>
      </c>
      <c r="C508" s="79" t="s">
        <v>36</v>
      </c>
      <c r="D508" s="74">
        <f t="shared" si="47"/>
        <v>200.12208389878219</v>
      </c>
      <c r="E508" s="75">
        <f t="shared" si="45"/>
        <v>10881.841958227727</v>
      </c>
      <c r="F508" s="76">
        <f t="shared" si="44"/>
        <v>44031</v>
      </c>
      <c r="G508" s="77" t="str">
        <f t="shared" si="48"/>
        <v>03:01</v>
      </c>
    </row>
    <row r="509" spans="1:7" ht="16" x14ac:dyDescent="0.2">
      <c r="A509" s="88" t="str">
        <f t="shared" si="43"/>
        <v/>
      </c>
      <c r="B509" s="78">
        <f t="shared" si="46"/>
        <v>485</v>
      </c>
      <c r="C509" s="79" t="s">
        <v>36</v>
      </c>
      <c r="D509" s="74">
        <f t="shared" si="47"/>
        <v>200.5357880796077</v>
      </c>
      <c r="E509" s="75">
        <f t="shared" si="45"/>
        <v>46626.572836724976</v>
      </c>
      <c r="F509" s="76">
        <f t="shared" si="44"/>
        <v>44031</v>
      </c>
      <c r="G509" s="77" t="str">
        <f t="shared" si="48"/>
        <v>12:57</v>
      </c>
    </row>
    <row r="510" spans="1:7" ht="16" x14ac:dyDescent="0.2">
      <c r="A510" s="88" t="str">
        <f t="shared" si="43"/>
        <v/>
      </c>
      <c r="B510" s="78">
        <f t="shared" si="46"/>
        <v>486</v>
      </c>
      <c r="C510" s="79" t="s">
        <v>36</v>
      </c>
      <c r="D510" s="74">
        <f t="shared" si="47"/>
        <v>200.9494922604332</v>
      </c>
      <c r="E510" s="75">
        <f t="shared" si="45"/>
        <v>82371.303715222224</v>
      </c>
      <c r="F510" s="76">
        <f t="shared" si="44"/>
        <v>44031</v>
      </c>
      <c r="G510" s="77" t="str">
        <f t="shared" si="48"/>
        <v>22:52</v>
      </c>
    </row>
    <row r="511" spans="1:7" ht="16" x14ac:dyDescent="0.2">
      <c r="A511" s="88" t="str">
        <f t="shared" si="43"/>
        <v/>
      </c>
      <c r="B511" s="78">
        <f t="shared" si="46"/>
        <v>487</v>
      </c>
      <c r="C511" s="79" t="s">
        <v>36</v>
      </c>
      <c r="D511" s="74">
        <f t="shared" si="47"/>
        <v>201.36319644125871</v>
      </c>
      <c r="E511" s="75">
        <f t="shared" si="45"/>
        <v>31716.034593715751</v>
      </c>
      <c r="F511" s="76">
        <f t="shared" si="44"/>
        <v>44032</v>
      </c>
      <c r="G511" s="77" t="str">
        <f t="shared" si="48"/>
        <v>08:48</v>
      </c>
    </row>
    <row r="512" spans="1:7" ht="16" x14ac:dyDescent="0.2">
      <c r="A512" s="88" t="str">
        <f t="shared" si="43"/>
        <v/>
      </c>
      <c r="B512" s="78">
        <f t="shared" si="46"/>
        <v>488</v>
      </c>
      <c r="C512" s="79" t="s">
        <v>36</v>
      </c>
      <c r="D512" s="74">
        <f t="shared" si="47"/>
        <v>201.77690062208421</v>
      </c>
      <c r="E512" s="75">
        <f t="shared" si="45"/>
        <v>67460.765472212996</v>
      </c>
      <c r="F512" s="76">
        <f t="shared" si="44"/>
        <v>44032</v>
      </c>
      <c r="G512" s="77" t="str">
        <f t="shared" si="48"/>
        <v>18:44</v>
      </c>
    </row>
    <row r="513" spans="1:7" ht="16" x14ac:dyDescent="0.2">
      <c r="A513" s="88" t="str">
        <f t="shared" si="43"/>
        <v/>
      </c>
      <c r="B513" s="78">
        <f t="shared" si="46"/>
        <v>489</v>
      </c>
      <c r="C513" s="79" t="s">
        <v>36</v>
      </c>
      <c r="D513" s="74">
        <f t="shared" si="47"/>
        <v>202.19060480290972</v>
      </c>
      <c r="E513" s="75">
        <f t="shared" si="45"/>
        <v>16805.496350710247</v>
      </c>
      <c r="F513" s="76">
        <f t="shared" si="44"/>
        <v>44033</v>
      </c>
      <c r="G513" s="77" t="str">
        <f t="shared" si="48"/>
        <v>04:40</v>
      </c>
    </row>
    <row r="514" spans="1:7" ht="16" x14ac:dyDescent="0.2">
      <c r="A514" s="88" t="str">
        <f t="shared" si="43"/>
        <v/>
      </c>
      <c r="B514" s="78">
        <f t="shared" si="46"/>
        <v>490</v>
      </c>
      <c r="C514" s="79" t="s">
        <v>36</v>
      </c>
      <c r="D514" s="74">
        <f t="shared" si="47"/>
        <v>202.60430898373522</v>
      </c>
      <c r="E514" s="75">
        <f t="shared" si="45"/>
        <v>52550.227229207499</v>
      </c>
      <c r="F514" s="76">
        <f t="shared" si="44"/>
        <v>44033</v>
      </c>
      <c r="G514" s="77" t="str">
        <f t="shared" si="48"/>
        <v>14:35</v>
      </c>
    </row>
    <row r="515" spans="1:7" ht="16" x14ac:dyDescent="0.2">
      <c r="A515" s="88" t="str">
        <f t="shared" si="43"/>
        <v/>
      </c>
      <c r="B515" s="78">
        <f t="shared" si="46"/>
        <v>491</v>
      </c>
      <c r="C515" s="79" t="s">
        <v>36</v>
      </c>
      <c r="D515" s="74">
        <f t="shared" si="47"/>
        <v>203.01801316456073</v>
      </c>
      <c r="E515" s="75">
        <f t="shared" si="45"/>
        <v>1894.9581077047465</v>
      </c>
      <c r="F515" s="76">
        <f t="shared" si="44"/>
        <v>44034</v>
      </c>
      <c r="G515" s="77" t="str">
        <f t="shared" si="48"/>
        <v>00:31</v>
      </c>
    </row>
    <row r="516" spans="1:7" ht="16" x14ac:dyDescent="0.2">
      <c r="A516" s="88" t="str">
        <f t="shared" si="43"/>
        <v/>
      </c>
      <c r="B516" s="78">
        <f t="shared" si="46"/>
        <v>492</v>
      </c>
      <c r="C516" s="79" t="s">
        <v>36</v>
      </c>
      <c r="D516" s="74">
        <f t="shared" si="47"/>
        <v>203.43171734538623</v>
      </c>
      <c r="E516" s="75">
        <f t="shared" si="45"/>
        <v>37639.688986198271</v>
      </c>
      <c r="F516" s="76">
        <f t="shared" si="44"/>
        <v>44034</v>
      </c>
      <c r="G516" s="77" t="str">
        <f t="shared" si="48"/>
        <v>10:27</v>
      </c>
    </row>
    <row r="517" spans="1:7" ht="16" x14ac:dyDescent="0.2">
      <c r="A517" s="88" t="str">
        <f t="shared" si="43"/>
        <v/>
      </c>
      <c r="B517" s="78">
        <f t="shared" si="46"/>
        <v>493</v>
      </c>
      <c r="C517" s="79" t="s">
        <v>36</v>
      </c>
      <c r="D517" s="74">
        <f t="shared" si="47"/>
        <v>203.84542152621174</v>
      </c>
      <c r="E517" s="75">
        <f t="shared" si="45"/>
        <v>73384.419864691794</v>
      </c>
      <c r="F517" s="76">
        <f t="shared" si="44"/>
        <v>44034</v>
      </c>
      <c r="G517" s="77" t="str">
        <f t="shared" si="48"/>
        <v>20:23</v>
      </c>
    </row>
    <row r="518" spans="1:7" ht="16" x14ac:dyDescent="0.2">
      <c r="A518" s="88" t="str">
        <f t="shared" si="43"/>
        <v/>
      </c>
      <c r="B518" s="78">
        <f t="shared" si="46"/>
        <v>494</v>
      </c>
      <c r="C518" s="79" t="s">
        <v>36</v>
      </c>
      <c r="D518" s="74">
        <f t="shared" si="47"/>
        <v>204.25912570703724</v>
      </c>
      <c r="E518" s="75">
        <f t="shared" si="45"/>
        <v>22729.150743189042</v>
      </c>
      <c r="F518" s="76">
        <f t="shared" si="44"/>
        <v>44035</v>
      </c>
      <c r="G518" s="77" t="str">
        <f t="shared" si="48"/>
        <v>06:18</v>
      </c>
    </row>
    <row r="519" spans="1:7" ht="16" x14ac:dyDescent="0.2">
      <c r="A519" s="88" t="str">
        <f t="shared" si="43"/>
        <v/>
      </c>
      <c r="B519" s="78">
        <f t="shared" si="46"/>
        <v>495</v>
      </c>
      <c r="C519" s="79" t="s">
        <v>36</v>
      </c>
      <c r="D519" s="74">
        <f t="shared" si="47"/>
        <v>204.67282988786275</v>
      </c>
      <c r="E519" s="75">
        <f t="shared" si="45"/>
        <v>58473.881621686291</v>
      </c>
      <c r="F519" s="76">
        <f t="shared" si="44"/>
        <v>44035</v>
      </c>
      <c r="G519" s="77" t="str">
        <f t="shared" si="48"/>
        <v>16:14</v>
      </c>
    </row>
    <row r="520" spans="1:7" ht="16" x14ac:dyDescent="0.2">
      <c r="A520" s="88" t="str">
        <f t="shared" si="43"/>
        <v/>
      </c>
      <c r="B520" s="78">
        <f t="shared" si="46"/>
        <v>496</v>
      </c>
      <c r="C520" s="79" t="s">
        <v>36</v>
      </c>
      <c r="D520" s="74">
        <f t="shared" si="47"/>
        <v>205.08653406868825</v>
      </c>
      <c r="E520" s="75">
        <f t="shared" si="45"/>
        <v>7818.6125001835408</v>
      </c>
      <c r="F520" s="76">
        <f t="shared" si="44"/>
        <v>44036</v>
      </c>
      <c r="G520" s="77" t="str">
        <f t="shared" si="48"/>
        <v>02:10</v>
      </c>
    </row>
    <row r="521" spans="1:7" ht="16" x14ac:dyDescent="0.2">
      <c r="A521" s="88" t="str">
        <f t="shared" si="43"/>
        <v/>
      </c>
      <c r="B521" s="78">
        <f t="shared" si="46"/>
        <v>497</v>
      </c>
      <c r="C521" s="79" t="s">
        <v>36</v>
      </c>
      <c r="D521" s="74">
        <f t="shared" si="47"/>
        <v>205.50023824951376</v>
      </c>
      <c r="E521" s="75">
        <f t="shared" si="45"/>
        <v>43563.343378677062</v>
      </c>
      <c r="F521" s="76">
        <f t="shared" si="44"/>
        <v>44036</v>
      </c>
      <c r="G521" s="77" t="str">
        <f t="shared" si="48"/>
        <v>12:06</v>
      </c>
    </row>
    <row r="522" spans="1:7" ht="16" x14ac:dyDescent="0.2">
      <c r="A522" s="88" t="str">
        <f t="shared" si="43"/>
        <v/>
      </c>
      <c r="B522" s="78">
        <f t="shared" si="46"/>
        <v>498</v>
      </c>
      <c r="C522" s="79" t="s">
        <v>36</v>
      </c>
      <c r="D522" s="74">
        <f t="shared" si="47"/>
        <v>205.91394243033926</v>
      </c>
      <c r="E522" s="75">
        <f t="shared" si="45"/>
        <v>79308.074257174318</v>
      </c>
      <c r="F522" s="76">
        <f t="shared" si="44"/>
        <v>44036</v>
      </c>
      <c r="G522" s="77" t="str">
        <f t="shared" si="48"/>
        <v>22:01</v>
      </c>
    </row>
    <row r="523" spans="1:7" ht="16" x14ac:dyDescent="0.2">
      <c r="A523" s="88" t="str">
        <f t="shared" si="43"/>
        <v/>
      </c>
      <c r="B523" s="78">
        <f t="shared" si="46"/>
        <v>499</v>
      </c>
      <c r="C523" s="79" t="s">
        <v>36</v>
      </c>
      <c r="D523" s="74">
        <f t="shared" si="47"/>
        <v>206.32764661116477</v>
      </c>
      <c r="E523" s="75">
        <f t="shared" si="45"/>
        <v>28652.805135671562</v>
      </c>
      <c r="F523" s="76">
        <f t="shared" si="44"/>
        <v>44037</v>
      </c>
      <c r="G523" s="77" t="str">
        <f t="shared" si="48"/>
        <v>07:57</v>
      </c>
    </row>
    <row r="524" spans="1:7" ht="16" x14ac:dyDescent="0.2">
      <c r="A524" s="88" t="str">
        <f t="shared" si="43"/>
        <v/>
      </c>
      <c r="B524" s="78">
        <f t="shared" si="46"/>
        <v>500</v>
      </c>
      <c r="C524" s="79" t="s">
        <v>36</v>
      </c>
      <c r="D524" s="74">
        <f t="shared" si="47"/>
        <v>206.74135079199027</v>
      </c>
      <c r="E524" s="75">
        <f t="shared" si="45"/>
        <v>64397.536014165089</v>
      </c>
      <c r="F524" s="76">
        <f t="shared" si="44"/>
        <v>44037</v>
      </c>
      <c r="G524" s="77" t="str">
        <f t="shared" si="48"/>
        <v>17:53</v>
      </c>
    </row>
    <row r="525" spans="1:7" ht="16" x14ac:dyDescent="0.2">
      <c r="A525" s="88" t="str">
        <f t="shared" si="43"/>
        <v/>
      </c>
      <c r="B525" s="78">
        <f t="shared" si="46"/>
        <v>501</v>
      </c>
      <c r="C525" s="79" t="s">
        <v>36</v>
      </c>
      <c r="D525" s="74">
        <f t="shared" si="47"/>
        <v>207.15505497281578</v>
      </c>
      <c r="E525" s="75">
        <f t="shared" si="45"/>
        <v>13742.266892662336</v>
      </c>
      <c r="F525" s="76">
        <f t="shared" si="44"/>
        <v>44038</v>
      </c>
      <c r="G525" s="77" t="str">
        <f t="shared" si="48"/>
        <v>03:49</v>
      </c>
    </row>
    <row r="526" spans="1:7" ht="16" x14ac:dyDescent="0.2">
      <c r="A526" s="88" t="str">
        <f t="shared" si="43"/>
        <v/>
      </c>
      <c r="B526" s="78">
        <f t="shared" si="46"/>
        <v>502</v>
      </c>
      <c r="C526" s="79" t="s">
        <v>36</v>
      </c>
      <c r="D526" s="74">
        <f t="shared" si="47"/>
        <v>207.56875915364128</v>
      </c>
      <c r="E526" s="75">
        <f t="shared" si="45"/>
        <v>49486.997771159586</v>
      </c>
      <c r="F526" s="76">
        <f t="shared" si="44"/>
        <v>44038</v>
      </c>
      <c r="G526" s="77" t="str">
        <f t="shared" si="48"/>
        <v>13:44</v>
      </c>
    </row>
    <row r="527" spans="1:7" ht="16" x14ac:dyDescent="0.2">
      <c r="A527" s="88" t="str">
        <f t="shared" si="43"/>
        <v/>
      </c>
      <c r="B527" s="78">
        <f t="shared" si="46"/>
        <v>503</v>
      </c>
      <c r="C527" s="79" t="s">
        <v>36</v>
      </c>
      <c r="D527" s="74">
        <f t="shared" si="47"/>
        <v>207.98246333446679</v>
      </c>
      <c r="E527" s="75">
        <f t="shared" si="45"/>
        <v>85231.728649653116</v>
      </c>
      <c r="F527" s="76">
        <f t="shared" si="44"/>
        <v>44038</v>
      </c>
      <c r="G527" s="77" t="str">
        <f t="shared" si="48"/>
        <v>23:40</v>
      </c>
    </row>
    <row r="528" spans="1:7" ht="16" x14ac:dyDescent="0.2">
      <c r="A528" s="88" t="str">
        <f t="shared" si="43"/>
        <v/>
      </c>
      <c r="B528" s="78">
        <f t="shared" si="46"/>
        <v>504</v>
      </c>
      <c r="C528" s="79" t="s">
        <v>36</v>
      </c>
      <c r="D528" s="74">
        <f t="shared" si="47"/>
        <v>208.39616751529229</v>
      </c>
      <c r="E528" s="75">
        <f t="shared" si="45"/>
        <v>34576.459528150357</v>
      </c>
      <c r="F528" s="76">
        <f t="shared" si="44"/>
        <v>44039</v>
      </c>
      <c r="G528" s="77" t="str">
        <f t="shared" si="48"/>
        <v>09:36</v>
      </c>
    </row>
    <row r="529" spans="1:7" ht="16" x14ac:dyDescent="0.2">
      <c r="A529" s="88" t="str">
        <f t="shared" si="43"/>
        <v/>
      </c>
      <c r="B529" s="78">
        <f t="shared" si="46"/>
        <v>505</v>
      </c>
      <c r="C529" s="79" t="s">
        <v>36</v>
      </c>
      <c r="D529" s="74">
        <f t="shared" si="47"/>
        <v>208.8098716961178</v>
      </c>
      <c r="E529" s="75">
        <f t="shared" si="45"/>
        <v>70321.190406643887</v>
      </c>
      <c r="F529" s="76">
        <f t="shared" si="44"/>
        <v>44039</v>
      </c>
      <c r="G529" s="77" t="str">
        <f t="shared" si="48"/>
        <v>19:32</v>
      </c>
    </row>
    <row r="530" spans="1:7" ht="16" x14ac:dyDescent="0.2">
      <c r="A530" s="88" t="str">
        <f t="shared" si="43"/>
        <v/>
      </c>
      <c r="B530" s="78">
        <f t="shared" si="46"/>
        <v>506</v>
      </c>
      <c r="C530" s="79" t="s">
        <v>36</v>
      </c>
      <c r="D530" s="74">
        <f t="shared" si="47"/>
        <v>209.2235758769433</v>
      </c>
      <c r="E530" s="75">
        <f t="shared" si="45"/>
        <v>19665.921285141132</v>
      </c>
      <c r="F530" s="76">
        <f t="shared" si="44"/>
        <v>44040</v>
      </c>
      <c r="G530" s="77" t="str">
        <f t="shared" si="48"/>
        <v>05:27</v>
      </c>
    </row>
    <row r="531" spans="1:7" ht="16" x14ac:dyDescent="0.2">
      <c r="A531" s="88" t="str">
        <f t="shared" si="43"/>
        <v/>
      </c>
      <c r="B531" s="78">
        <f t="shared" si="46"/>
        <v>507</v>
      </c>
      <c r="C531" s="79" t="s">
        <v>36</v>
      </c>
      <c r="D531" s="74">
        <f t="shared" si="47"/>
        <v>209.63728005776881</v>
      </c>
      <c r="E531" s="75">
        <f t="shared" si="45"/>
        <v>55410.652163638377</v>
      </c>
      <c r="F531" s="76">
        <f t="shared" si="44"/>
        <v>44040</v>
      </c>
      <c r="G531" s="77" t="str">
        <f t="shared" si="48"/>
        <v>15:23</v>
      </c>
    </row>
    <row r="532" spans="1:7" ht="16" x14ac:dyDescent="0.2">
      <c r="A532" s="88" t="str">
        <f t="shared" si="43"/>
        <v/>
      </c>
      <c r="B532" s="78">
        <f t="shared" si="46"/>
        <v>508</v>
      </c>
      <c r="C532" s="79" t="s">
        <v>36</v>
      </c>
      <c r="D532" s="74">
        <f t="shared" si="47"/>
        <v>210.05098423859431</v>
      </c>
      <c r="E532" s="75">
        <f t="shared" si="45"/>
        <v>4755.3830421356288</v>
      </c>
      <c r="F532" s="76">
        <f t="shared" si="44"/>
        <v>44041</v>
      </c>
      <c r="G532" s="77" t="str">
        <f t="shared" si="48"/>
        <v>01:19</v>
      </c>
    </row>
    <row r="533" spans="1:7" ht="16" x14ac:dyDescent="0.2">
      <c r="A533" s="88" t="str">
        <f t="shared" si="43"/>
        <v/>
      </c>
      <c r="B533" s="78">
        <f t="shared" si="46"/>
        <v>509</v>
      </c>
      <c r="C533" s="79" t="s">
        <v>36</v>
      </c>
      <c r="D533" s="74">
        <f t="shared" si="47"/>
        <v>210.46468841941982</v>
      </c>
      <c r="E533" s="75">
        <f t="shared" si="45"/>
        <v>40500.113920632881</v>
      </c>
      <c r="F533" s="76">
        <f t="shared" si="44"/>
        <v>44041</v>
      </c>
      <c r="G533" s="77" t="str">
        <f t="shared" si="48"/>
        <v>11:15</v>
      </c>
    </row>
    <row r="534" spans="1:7" ht="16" x14ac:dyDescent="0.2">
      <c r="A534" s="88" t="str">
        <f t="shared" si="43"/>
        <v/>
      </c>
      <c r="B534" s="78">
        <f t="shared" si="46"/>
        <v>510</v>
      </c>
      <c r="C534" s="79" t="s">
        <v>36</v>
      </c>
      <c r="D534" s="74">
        <f t="shared" si="47"/>
        <v>210.87839260024532</v>
      </c>
      <c r="E534" s="75">
        <f t="shared" si="45"/>
        <v>76244.844799126397</v>
      </c>
      <c r="F534" s="76">
        <f t="shared" si="44"/>
        <v>44041</v>
      </c>
      <c r="G534" s="77" t="str">
        <f t="shared" si="48"/>
        <v>21:10</v>
      </c>
    </row>
    <row r="535" spans="1:7" ht="16" x14ac:dyDescent="0.2">
      <c r="A535" s="88" t="str">
        <f t="shared" ref="A535:A598" si="49">IF(INT(D535)=$D$10-1,IF(A534="",1,A534+1),"")</f>
        <v/>
      </c>
      <c r="B535" s="78">
        <f t="shared" si="46"/>
        <v>511</v>
      </c>
      <c r="C535" s="79" t="s">
        <v>36</v>
      </c>
      <c r="D535" s="74">
        <f t="shared" si="47"/>
        <v>211.29209678107082</v>
      </c>
      <c r="E535" s="75">
        <f t="shared" si="45"/>
        <v>25589.575677623652</v>
      </c>
      <c r="F535" s="76">
        <f t="shared" si="44"/>
        <v>44042</v>
      </c>
      <c r="G535" s="77" t="str">
        <f t="shared" si="48"/>
        <v>07:06</v>
      </c>
    </row>
    <row r="536" spans="1:7" ht="16" x14ac:dyDescent="0.2">
      <c r="A536" s="88" t="str">
        <f t="shared" si="49"/>
        <v/>
      </c>
      <c r="B536" s="78">
        <f t="shared" si="46"/>
        <v>512</v>
      </c>
      <c r="C536" s="79" t="s">
        <v>36</v>
      </c>
      <c r="D536" s="74">
        <f t="shared" si="47"/>
        <v>211.70580096189633</v>
      </c>
      <c r="E536" s="75">
        <f t="shared" si="45"/>
        <v>61334.3065561209</v>
      </c>
      <c r="F536" s="76">
        <f t="shared" si="44"/>
        <v>44042</v>
      </c>
      <c r="G536" s="77" t="str">
        <f t="shared" si="48"/>
        <v>17:02</v>
      </c>
    </row>
    <row r="537" spans="1:7" ht="16" x14ac:dyDescent="0.2">
      <c r="A537" s="88" t="str">
        <f t="shared" si="49"/>
        <v/>
      </c>
      <c r="B537" s="78">
        <f t="shared" si="46"/>
        <v>513</v>
      </c>
      <c r="C537" s="79" t="s">
        <v>36</v>
      </c>
      <c r="D537" s="74">
        <f t="shared" si="47"/>
        <v>212.11950514272183</v>
      </c>
      <c r="E537" s="75">
        <f t="shared" si="45"/>
        <v>10679.037434614424</v>
      </c>
      <c r="F537" s="76">
        <f t="shared" ref="F537:F600" si="50">DATE($D$6,1,1+INT(D537))</f>
        <v>44043</v>
      </c>
      <c r="G537" s="77" t="str">
        <f t="shared" si="48"/>
        <v>02:57</v>
      </c>
    </row>
    <row r="538" spans="1:7" ht="16" x14ac:dyDescent="0.2">
      <c r="A538" s="88" t="str">
        <f t="shared" si="49"/>
        <v/>
      </c>
      <c r="B538" s="78">
        <f t="shared" si="46"/>
        <v>514</v>
      </c>
      <c r="C538" s="79" t="s">
        <v>36</v>
      </c>
      <c r="D538" s="74">
        <f t="shared" si="47"/>
        <v>212.53320932354734</v>
      </c>
      <c r="E538" s="75">
        <f t="shared" ref="E538:E601" si="51">MOD(D538*3600*24,3600*24)+(B538/870)*600</f>
        <v>46423.768313111672</v>
      </c>
      <c r="F538" s="76">
        <f t="shared" si="50"/>
        <v>44043</v>
      </c>
      <c r="G538" s="77" t="str">
        <f t="shared" si="48"/>
        <v>12:53</v>
      </c>
    </row>
    <row r="539" spans="1:7" ht="16" x14ac:dyDescent="0.2">
      <c r="A539" s="88" t="str">
        <f t="shared" si="49"/>
        <v/>
      </c>
      <c r="B539" s="78">
        <f t="shared" ref="B539:B602" si="52">B538+1</f>
        <v>515</v>
      </c>
      <c r="C539" s="79" t="s">
        <v>36</v>
      </c>
      <c r="D539" s="74">
        <f t="shared" ref="D539:D602" si="53">D538+(360/870.187)</f>
        <v>212.94691350437284</v>
      </c>
      <c r="E539" s="75">
        <f t="shared" si="51"/>
        <v>82168.499191605195</v>
      </c>
      <c r="F539" s="76">
        <f t="shared" si="50"/>
        <v>44043</v>
      </c>
      <c r="G539" s="77" t="str">
        <f t="shared" ref="G539:G602" si="54">CONCATENATE(TEXT(INT(E539/3600),"00"),":",TEXT(INT((E539-3600*INT(E539/3600))/60),"00"))</f>
        <v>22:49</v>
      </c>
    </row>
    <row r="540" spans="1:7" ht="16" x14ac:dyDescent="0.2">
      <c r="A540" s="88" t="str">
        <f t="shared" si="49"/>
        <v/>
      </c>
      <c r="B540" s="78">
        <f t="shared" si="52"/>
        <v>516</v>
      </c>
      <c r="C540" s="79" t="s">
        <v>36</v>
      </c>
      <c r="D540" s="74">
        <f t="shared" si="53"/>
        <v>213.36061768519835</v>
      </c>
      <c r="E540" s="75">
        <f t="shared" si="51"/>
        <v>31513.230070102447</v>
      </c>
      <c r="F540" s="76">
        <f t="shared" si="50"/>
        <v>44044</v>
      </c>
      <c r="G540" s="77" t="str">
        <f t="shared" si="54"/>
        <v>08:45</v>
      </c>
    </row>
    <row r="541" spans="1:7" ht="16" x14ac:dyDescent="0.2">
      <c r="A541" s="88" t="str">
        <f t="shared" si="49"/>
        <v/>
      </c>
      <c r="B541" s="78">
        <f t="shared" si="52"/>
        <v>517</v>
      </c>
      <c r="C541" s="79" t="s">
        <v>36</v>
      </c>
      <c r="D541" s="74">
        <f t="shared" si="53"/>
        <v>213.77432186602385</v>
      </c>
      <c r="E541" s="75">
        <f t="shared" si="51"/>
        <v>67257.960948599692</v>
      </c>
      <c r="F541" s="76">
        <f t="shared" si="50"/>
        <v>44044</v>
      </c>
      <c r="G541" s="77" t="str">
        <f t="shared" si="54"/>
        <v>18:40</v>
      </c>
    </row>
    <row r="542" spans="1:7" ht="16" x14ac:dyDescent="0.2">
      <c r="A542" s="88" t="str">
        <f t="shared" si="49"/>
        <v/>
      </c>
      <c r="B542" s="78">
        <f t="shared" si="52"/>
        <v>518</v>
      </c>
      <c r="C542" s="79" t="s">
        <v>36</v>
      </c>
      <c r="D542" s="74">
        <f t="shared" si="53"/>
        <v>214.18802604684936</v>
      </c>
      <c r="E542" s="75">
        <f t="shared" si="51"/>
        <v>16602.691827093218</v>
      </c>
      <c r="F542" s="76">
        <f t="shared" si="50"/>
        <v>44045</v>
      </c>
      <c r="G542" s="77" t="str">
        <f t="shared" si="54"/>
        <v>04:36</v>
      </c>
    </row>
    <row r="543" spans="1:7" ht="16" x14ac:dyDescent="0.2">
      <c r="A543" s="88" t="str">
        <f t="shared" si="49"/>
        <v/>
      </c>
      <c r="B543" s="78">
        <f t="shared" si="52"/>
        <v>519</v>
      </c>
      <c r="C543" s="79" t="s">
        <v>36</v>
      </c>
      <c r="D543" s="74">
        <f t="shared" si="53"/>
        <v>214.60173022767486</v>
      </c>
      <c r="E543" s="75">
        <f t="shared" si="51"/>
        <v>52347.42270559047</v>
      </c>
      <c r="F543" s="76">
        <f t="shared" si="50"/>
        <v>44045</v>
      </c>
      <c r="G543" s="77" t="str">
        <f t="shared" si="54"/>
        <v>14:32</v>
      </c>
    </row>
    <row r="544" spans="1:7" ht="16" x14ac:dyDescent="0.2">
      <c r="A544" s="88" t="str">
        <f t="shared" si="49"/>
        <v/>
      </c>
      <c r="B544" s="78">
        <f t="shared" si="52"/>
        <v>520</v>
      </c>
      <c r="C544" s="79" t="s">
        <v>36</v>
      </c>
      <c r="D544" s="74">
        <f t="shared" si="53"/>
        <v>215.01543440850037</v>
      </c>
      <c r="E544" s="75">
        <f t="shared" si="51"/>
        <v>1692.1535840877173</v>
      </c>
      <c r="F544" s="76">
        <f t="shared" si="50"/>
        <v>44046</v>
      </c>
      <c r="G544" s="77" t="str">
        <f t="shared" si="54"/>
        <v>00:28</v>
      </c>
    </row>
    <row r="545" spans="1:7" ht="16" x14ac:dyDescent="0.2">
      <c r="A545" s="88" t="str">
        <f t="shared" si="49"/>
        <v/>
      </c>
      <c r="B545" s="78">
        <f t="shared" si="52"/>
        <v>521</v>
      </c>
      <c r="C545" s="79" t="s">
        <v>36</v>
      </c>
      <c r="D545" s="74">
        <f t="shared" si="53"/>
        <v>215.42913858932587</v>
      </c>
      <c r="E545" s="75">
        <f t="shared" si="51"/>
        <v>37436.884462584967</v>
      </c>
      <c r="F545" s="76">
        <f t="shared" si="50"/>
        <v>44046</v>
      </c>
      <c r="G545" s="77" t="str">
        <f t="shared" si="54"/>
        <v>10:23</v>
      </c>
    </row>
    <row r="546" spans="1:7" ht="16" x14ac:dyDescent="0.2">
      <c r="A546" s="88" t="str">
        <f t="shared" si="49"/>
        <v/>
      </c>
      <c r="B546" s="78">
        <f t="shared" si="52"/>
        <v>522</v>
      </c>
      <c r="C546" s="79" t="s">
        <v>36</v>
      </c>
      <c r="D546" s="74">
        <f t="shared" si="53"/>
        <v>215.84284277015138</v>
      </c>
      <c r="E546" s="75">
        <f t="shared" si="51"/>
        <v>73181.615341082215</v>
      </c>
      <c r="F546" s="76">
        <f t="shared" si="50"/>
        <v>44046</v>
      </c>
      <c r="G546" s="77" t="str">
        <f t="shared" si="54"/>
        <v>20:19</v>
      </c>
    </row>
    <row r="547" spans="1:7" ht="16" x14ac:dyDescent="0.2">
      <c r="A547" s="88" t="str">
        <f t="shared" si="49"/>
        <v/>
      </c>
      <c r="B547" s="78">
        <f t="shared" si="52"/>
        <v>523</v>
      </c>
      <c r="C547" s="79" t="s">
        <v>36</v>
      </c>
      <c r="D547" s="74">
        <f t="shared" si="53"/>
        <v>216.25654695097688</v>
      </c>
      <c r="E547" s="75">
        <f t="shared" si="51"/>
        <v>22526.346219572013</v>
      </c>
      <c r="F547" s="76">
        <f t="shared" si="50"/>
        <v>44047</v>
      </c>
      <c r="G547" s="77" t="str">
        <f t="shared" si="54"/>
        <v>06:15</v>
      </c>
    </row>
    <row r="548" spans="1:7" ht="16" x14ac:dyDescent="0.2">
      <c r="A548" s="88" t="str">
        <f t="shared" si="49"/>
        <v/>
      </c>
      <c r="B548" s="78">
        <f t="shared" si="52"/>
        <v>524</v>
      </c>
      <c r="C548" s="79" t="s">
        <v>36</v>
      </c>
      <c r="D548" s="74">
        <f t="shared" si="53"/>
        <v>216.67025113180239</v>
      </c>
      <c r="E548" s="75">
        <f t="shared" si="51"/>
        <v>58271.077098069261</v>
      </c>
      <c r="F548" s="76">
        <f t="shared" si="50"/>
        <v>44047</v>
      </c>
      <c r="G548" s="77" t="str">
        <f t="shared" si="54"/>
        <v>16:11</v>
      </c>
    </row>
    <row r="549" spans="1:7" ht="16" x14ac:dyDescent="0.2">
      <c r="A549" s="88" t="str">
        <f t="shared" si="49"/>
        <v/>
      </c>
      <c r="B549" s="78">
        <f t="shared" si="52"/>
        <v>525</v>
      </c>
      <c r="C549" s="79" t="s">
        <v>36</v>
      </c>
      <c r="D549" s="74">
        <f t="shared" si="53"/>
        <v>217.08395531262789</v>
      </c>
      <c r="E549" s="75">
        <f t="shared" si="51"/>
        <v>7615.8079765665116</v>
      </c>
      <c r="F549" s="76">
        <f t="shared" si="50"/>
        <v>44048</v>
      </c>
      <c r="G549" s="77" t="str">
        <f t="shared" si="54"/>
        <v>02:06</v>
      </c>
    </row>
    <row r="550" spans="1:7" ht="16" x14ac:dyDescent="0.2">
      <c r="A550" s="88" t="str">
        <f t="shared" si="49"/>
        <v/>
      </c>
      <c r="B550" s="78">
        <f t="shared" si="52"/>
        <v>526</v>
      </c>
      <c r="C550" s="79" t="s">
        <v>36</v>
      </c>
      <c r="D550" s="74">
        <f t="shared" si="53"/>
        <v>217.4976594934534</v>
      </c>
      <c r="E550" s="75">
        <f t="shared" si="51"/>
        <v>43360.538855063758</v>
      </c>
      <c r="F550" s="76">
        <f t="shared" si="50"/>
        <v>44048</v>
      </c>
      <c r="G550" s="77" t="str">
        <f t="shared" si="54"/>
        <v>12:02</v>
      </c>
    </row>
    <row r="551" spans="1:7" ht="16" x14ac:dyDescent="0.2">
      <c r="A551" s="88" t="str">
        <f t="shared" si="49"/>
        <v/>
      </c>
      <c r="B551" s="78">
        <f t="shared" si="52"/>
        <v>527</v>
      </c>
      <c r="C551" s="79" t="s">
        <v>36</v>
      </c>
      <c r="D551" s="74">
        <f t="shared" si="53"/>
        <v>217.9113636742789</v>
      </c>
      <c r="E551" s="75">
        <f t="shared" si="51"/>
        <v>79105.269733561014</v>
      </c>
      <c r="F551" s="76">
        <f t="shared" si="50"/>
        <v>44048</v>
      </c>
      <c r="G551" s="77" t="str">
        <f t="shared" si="54"/>
        <v>21:58</v>
      </c>
    </row>
    <row r="552" spans="1:7" ht="16" x14ac:dyDescent="0.2">
      <c r="A552" s="88" t="str">
        <f t="shared" si="49"/>
        <v/>
      </c>
      <c r="B552" s="78">
        <f t="shared" si="52"/>
        <v>528</v>
      </c>
      <c r="C552" s="79" t="s">
        <v>36</v>
      </c>
      <c r="D552" s="74">
        <f t="shared" si="53"/>
        <v>218.32506785510441</v>
      </c>
      <c r="E552" s="75">
        <f t="shared" si="51"/>
        <v>28450.000612054533</v>
      </c>
      <c r="F552" s="76">
        <f t="shared" si="50"/>
        <v>44049</v>
      </c>
      <c r="G552" s="77" t="str">
        <f t="shared" si="54"/>
        <v>07:54</v>
      </c>
    </row>
    <row r="553" spans="1:7" ht="16" x14ac:dyDescent="0.2">
      <c r="A553" s="88" t="str">
        <f t="shared" si="49"/>
        <v/>
      </c>
      <c r="B553" s="78">
        <f t="shared" si="52"/>
        <v>529</v>
      </c>
      <c r="C553" s="79" t="s">
        <v>36</v>
      </c>
      <c r="D553" s="74">
        <f t="shared" si="53"/>
        <v>218.73877203592991</v>
      </c>
      <c r="E553" s="75">
        <f t="shared" si="51"/>
        <v>64194.731490551785</v>
      </c>
      <c r="F553" s="76">
        <f t="shared" si="50"/>
        <v>44049</v>
      </c>
      <c r="G553" s="77" t="str">
        <f t="shared" si="54"/>
        <v>17:49</v>
      </c>
    </row>
    <row r="554" spans="1:7" ht="16" x14ac:dyDescent="0.2">
      <c r="A554" s="88" t="str">
        <f t="shared" si="49"/>
        <v/>
      </c>
      <c r="B554" s="78">
        <f t="shared" si="52"/>
        <v>530</v>
      </c>
      <c r="C554" s="79" t="s">
        <v>36</v>
      </c>
      <c r="D554" s="74">
        <f t="shared" si="53"/>
        <v>219.15247621675542</v>
      </c>
      <c r="E554" s="75">
        <f t="shared" si="51"/>
        <v>13539.462369049032</v>
      </c>
      <c r="F554" s="76">
        <f t="shared" si="50"/>
        <v>44050</v>
      </c>
      <c r="G554" s="77" t="str">
        <f t="shared" si="54"/>
        <v>03:45</v>
      </c>
    </row>
    <row r="555" spans="1:7" ht="16" x14ac:dyDescent="0.2">
      <c r="A555" s="88" t="str">
        <f t="shared" si="49"/>
        <v/>
      </c>
      <c r="B555" s="78">
        <f t="shared" si="52"/>
        <v>531</v>
      </c>
      <c r="C555" s="79" t="s">
        <v>36</v>
      </c>
      <c r="D555" s="74">
        <f t="shared" si="53"/>
        <v>219.56618039758092</v>
      </c>
      <c r="E555" s="75">
        <f t="shared" si="51"/>
        <v>49284.193247542556</v>
      </c>
      <c r="F555" s="76">
        <f t="shared" si="50"/>
        <v>44050</v>
      </c>
      <c r="G555" s="77" t="str">
        <f t="shared" si="54"/>
        <v>13:41</v>
      </c>
    </row>
    <row r="556" spans="1:7" ht="16" x14ac:dyDescent="0.2">
      <c r="A556" s="88" t="str">
        <f t="shared" si="49"/>
        <v/>
      </c>
      <c r="B556" s="78">
        <f t="shared" si="52"/>
        <v>532</v>
      </c>
      <c r="C556" s="79" t="s">
        <v>36</v>
      </c>
      <c r="D556" s="74">
        <f t="shared" si="53"/>
        <v>219.97988457840643</v>
      </c>
      <c r="E556" s="75">
        <f t="shared" si="51"/>
        <v>85028.924126039812</v>
      </c>
      <c r="F556" s="76">
        <f t="shared" si="50"/>
        <v>44050</v>
      </c>
      <c r="G556" s="77" t="str">
        <f t="shared" si="54"/>
        <v>23:37</v>
      </c>
    </row>
    <row r="557" spans="1:7" ht="16" x14ac:dyDescent="0.2">
      <c r="A557" s="88" t="str">
        <f t="shared" si="49"/>
        <v/>
      </c>
      <c r="B557" s="78">
        <f t="shared" si="52"/>
        <v>533</v>
      </c>
      <c r="C557" s="79" t="s">
        <v>36</v>
      </c>
      <c r="D557" s="74">
        <f t="shared" si="53"/>
        <v>220.39358875923193</v>
      </c>
      <c r="E557" s="75">
        <f t="shared" si="51"/>
        <v>34373.655004533328</v>
      </c>
      <c r="F557" s="76">
        <f t="shared" si="50"/>
        <v>44051</v>
      </c>
      <c r="G557" s="77" t="str">
        <f t="shared" si="54"/>
        <v>09:32</v>
      </c>
    </row>
    <row r="558" spans="1:7" ht="16" x14ac:dyDescent="0.2">
      <c r="A558" s="88" t="str">
        <f t="shared" si="49"/>
        <v/>
      </c>
      <c r="B558" s="78">
        <f t="shared" si="52"/>
        <v>534</v>
      </c>
      <c r="C558" s="79" t="s">
        <v>36</v>
      </c>
      <c r="D558" s="74">
        <f t="shared" si="53"/>
        <v>220.80729294005744</v>
      </c>
      <c r="E558" s="75">
        <f t="shared" si="51"/>
        <v>70118.385883030583</v>
      </c>
      <c r="F558" s="76">
        <f t="shared" si="50"/>
        <v>44051</v>
      </c>
      <c r="G558" s="77" t="str">
        <f t="shared" si="54"/>
        <v>19:28</v>
      </c>
    </row>
    <row r="559" spans="1:7" ht="16" x14ac:dyDescent="0.2">
      <c r="A559" s="88" t="str">
        <f t="shared" si="49"/>
        <v/>
      </c>
      <c r="B559" s="78">
        <f t="shared" si="52"/>
        <v>535</v>
      </c>
      <c r="C559" s="79" t="s">
        <v>36</v>
      </c>
      <c r="D559" s="74">
        <f t="shared" si="53"/>
        <v>221.22099712088294</v>
      </c>
      <c r="E559" s="75">
        <f t="shared" si="51"/>
        <v>19463.116761527828</v>
      </c>
      <c r="F559" s="76">
        <f t="shared" si="50"/>
        <v>44052</v>
      </c>
      <c r="G559" s="77" t="str">
        <f t="shared" si="54"/>
        <v>05:24</v>
      </c>
    </row>
    <row r="560" spans="1:7" ht="16" x14ac:dyDescent="0.2">
      <c r="A560" s="88" t="str">
        <f t="shared" si="49"/>
        <v/>
      </c>
      <c r="B560" s="78">
        <f t="shared" si="52"/>
        <v>536</v>
      </c>
      <c r="C560" s="79" t="s">
        <v>36</v>
      </c>
      <c r="D560" s="74">
        <f t="shared" si="53"/>
        <v>221.63470130170845</v>
      </c>
      <c r="E560" s="75">
        <f t="shared" si="51"/>
        <v>55207.847640021348</v>
      </c>
      <c r="F560" s="76">
        <f t="shared" si="50"/>
        <v>44052</v>
      </c>
      <c r="G560" s="77" t="str">
        <f t="shared" si="54"/>
        <v>15:20</v>
      </c>
    </row>
    <row r="561" spans="1:7" ht="16" x14ac:dyDescent="0.2">
      <c r="A561" s="88" t="str">
        <f t="shared" si="49"/>
        <v/>
      </c>
      <c r="B561" s="78">
        <f t="shared" si="52"/>
        <v>537</v>
      </c>
      <c r="C561" s="79" t="s">
        <v>36</v>
      </c>
      <c r="D561" s="74">
        <f t="shared" si="53"/>
        <v>222.04840548253395</v>
      </c>
      <c r="E561" s="75">
        <f t="shared" si="51"/>
        <v>4552.5785185185996</v>
      </c>
      <c r="F561" s="76">
        <f t="shared" si="50"/>
        <v>44053</v>
      </c>
      <c r="G561" s="77" t="str">
        <f t="shared" si="54"/>
        <v>01:15</v>
      </c>
    </row>
    <row r="562" spans="1:7" ht="16" x14ac:dyDescent="0.2">
      <c r="A562" s="88" t="str">
        <f t="shared" si="49"/>
        <v/>
      </c>
      <c r="B562" s="78">
        <f t="shared" si="52"/>
        <v>538</v>
      </c>
      <c r="C562" s="79" t="s">
        <v>36</v>
      </c>
      <c r="D562" s="74">
        <f t="shared" si="53"/>
        <v>222.46210966335946</v>
      </c>
      <c r="E562" s="75">
        <f t="shared" si="51"/>
        <v>40297.309397015852</v>
      </c>
      <c r="F562" s="76">
        <f t="shared" si="50"/>
        <v>44053</v>
      </c>
      <c r="G562" s="77" t="str">
        <f t="shared" si="54"/>
        <v>11:11</v>
      </c>
    </row>
    <row r="563" spans="1:7" ht="16" x14ac:dyDescent="0.2">
      <c r="A563" s="88" t="str">
        <f t="shared" si="49"/>
        <v/>
      </c>
      <c r="B563" s="78">
        <f t="shared" si="52"/>
        <v>539</v>
      </c>
      <c r="C563" s="79" t="s">
        <v>36</v>
      </c>
      <c r="D563" s="74">
        <f t="shared" si="53"/>
        <v>222.87581384418496</v>
      </c>
      <c r="E563" s="75">
        <f t="shared" si="51"/>
        <v>76042.040275513093</v>
      </c>
      <c r="F563" s="76">
        <f t="shared" si="50"/>
        <v>44053</v>
      </c>
      <c r="G563" s="77" t="str">
        <f t="shared" si="54"/>
        <v>21:07</v>
      </c>
    </row>
    <row r="564" spans="1:7" ht="16" x14ac:dyDescent="0.2">
      <c r="A564" s="88" t="str">
        <f t="shared" si="49"/>
        <v/>
      </c>
      <c r="B564" s="78">
        <f t="shared" si="52"/>
        <v>540</v>
      </c>
      <c r="C564" s="79" t="s">
        <v>36</v>
      </c>
      <c r="D564" s="74">
        <f t="shared" si="53"/>
        <v>223.28951802501047</v>
      </c>
      <c r="E564" s="75">
        <f t="shared" si="51"/>
        <v>25386.771154010348</v>
      </c>
      <c r="F564" s="76">
        <f t="shared" si="50"/>
        <v>44054</v>
      </c>
      <c r="G564" s="77" t="str">
        <f t="shared" si="54"/>
        <v>07:03</v>
      </c>
    </row>
    <row r="565" spans="1:7" ht="16" x14ac:dyDescent="0.2">
      <c r="A565" s="88" t="str">
        <f t="shared" si="49"/>
        <v/>
      </c>
      <c r="B565" s="78">
        <f t="shared" si="52"/>
        <v>541</v>
      </c>
      <c r="C565" s="79" t="s">
        <v>36</v>
      </c>
      <c r="D565" s="74">
        <f t="shared" si="53"/>
        <v>223.70322220583597</v>
      </c>
      <c r="E565" s="75">
        <f t="shared" si="51"/>
        <v>61131.502032503871</v>
      </c>
      <c r="F565" s="76">
        <f t="shared" si="50"/>
        <v>44054</v>
      </c>
      <c r="G565" s="77" t="str">
        <f t="shared" si="54"/>
        <v>16:58</v>
      </c>
    </row>
    <row r="566" spans="1:7" ht="16" x14ac:dyDescent="0.2">
      <c r="A566" s="88" t="str">
        <f t="shared" si="49"/>
        <v/>
      </c>
      <c r="B566" s="78">
        <f t="shared" si="52"/>
        <v>542</v>
      </c>
      <c r="C566" s="79" t="s">
        <v>36</v>
      </c>
      <c r="D566" s="74">
        <f t="shared" si="53"/>
        <v>224.11692638666148</v>
      </c>
      <c r="E566" s="75">
        <f t="shared" si="51"/>
        <v>10476.23291100112</v>
      </c>
      <c r="F566" s="76">
        <f t="shared" si="50"/>
        <v>44055</v>
      </c>
      <c r="G566" s="77" t="str">
        <f t="shared" si="54"/>
        <v>02:54</v>
      </c>
    </row>
    <row r="567" spans="1:7" ht="16" x14ac:dyDescent="0.2">
      <c r="A567" s="88" t="str">
        <f t="shared" si="49"/>
        <v/>
      </c>
      <c r="B567" s="78">
        <f t="shared" si="52"/>
        <v>543</v>
      </c>
      <c r="C567" s="79" t="s">
        <v>36</v>
      </c>
      <c r="D567" s="74">
        <f t="shared" si="53"/>
        <v>224.53063056748698</v>
      </c>
      <c r="E567" s="75">
        <f t="shared" si="51"/>
        <v>46220.963789494643</v>
      </c>
      <c r="F567" s="76">
        <f t="shared" si="50"/>
        <v>44055</v>
      </c>
      <c r="G567" s="77" t="str">
        <f t="shared" si="54"/>
        <v>12:50</v>
      </c>
    </row>
    <row r="568" spans="1:7" ht="16" x14ac:dyDescent="0.2">
      <c r="A568" s="88" t="str">
        <f t="shared" si="49"/>
        <v/>
      </c>
      <c r="B568" s="78">
        <f t="shared" si="52"/>
        <v>544</v>
      </c>
      <c r="C568" s="79" t="s">
        <v>36</v>
      </c>
      <c r="D568" s="74">
        <f t="shared" si="53"/>
        <v>224.94433474831249</v>
      </c>
      <c r="E568" s="75">
        <f t="shared" si="51"/>
        <v>81965.694667991891</v>
      </c>
      <c r="F568" s="76">
        <f t="shared" si="50"/>
        <v>44055</v>
      </c>
      <c r="G568" s="77" t="str">
        <f t="shared" si="54"/>
        <v>22:46</v>
      </c>
    </row>
    <row r="569" spans="1:7" ht="16" x14ac:dyDescent="0.2">
      <c r="A569" s="88" t="str">
        <f t="shared" si="49"/>
        <v/>
      </c>
      <c r="B569" s="78">
        <f t="shared" si="52"/>
        <v>545</v>
      </c>
      <c r="C569" s="79" t="s">
        <v>36</v>
      </c>
      <c r="D569" s="74">
        <f t="shared" si="53"/>
        <v>225.35803892913799</v>
      </c>
      <c r="E569" s="75">
        <f t="shared" si="51"/>
        <v>31310.425546489143</v>
      </c>
      <c r="F569" s="76">
        <f t="shared" si="50"/>
        <v>44056</v>
      </c>
      <c r="G569" s="77" t="str">
        <f t="shared" si="54"/>
        <v>08:41</v>
      </c>
    </row>
    <row r="570" spans="1:7" ht="16" x14ac:dyDescent="0.2">
      <c r="A570" s="88" t="str">
        <f t="shared" si="49"/>
        <v/>
      </c>
      <c r="B570" s="78">
        <f t="shared" si="52"/>
        <v>546</v>
      </c>
      <c r="C570" s="79" t="s">
        <v>36</v>
      </c>
      <c r="D570" s="74">
        <f t="shared" si="53"/>
        <v>225.7717431099635</v>
      </c>
      <c r="E570" s="75">
        <f t="shared" si="51"/>
        <v>67055.156424982662</v>
      </c>
      <c r="F570" s="76">
        <f t="shared" si="50"/>
        <v>44056</v>
      </c>
      <c r="G570" s="77" t="str">
        <f t="shared" si="54"/>
        <v>18:37</v>
      </c>
    </row>
    <row r="571" spans="1:7" ht="16" x14ac:dyDescent="0.2">
      <c r="A571" s="88" t="str">
        <f t="shared" si="49"/>
        <v/>
      </c>
      <c r="B571" s="78">
        <f t="shared" si="52"/>
        <v>547</v>
      </c>
      <c r="C571" s="79" t="s">
        <v>36</v>
      </c>
      <c r="D571" s="74">
        <f t="shared" si="53"/>
        <v>226.185447290789</v>
      </c>
      <c r="E571" s="75">
        <f t="shared" si="51"/>
        <v>16399.887303479914</v>
      </c>
      <c r="F571" s="76">
        <f t="shared" si="50"/>
        <v>44057</v>
      </c>
      <c r="G571" s="77" t="str">
        <f t="shared" si="54"/>
        <v>04:33</v>
      </c>
    </row>
    <row r="572" spans="1:7" ht="16" x14ac:dyDescent="0.2">
      <c r="A572" s="88" t="str">
        <f t="shared" si="49"/>
        <v/>
      </c>
      <c r="B572" s="78">
        <f t="shared" si="52"/>
        <v>548</v>
      </c>
      <c r="C572" s="79" t="s">
        <v>36</v>
      </c>
      <c r="D572" s="74">
        <f t="shared" si="53"/>
        <v>226.5991514716145</v>
      </c>
      <c r="E572" s="75">
        <f t="shared" si="51"/>
        <v>52144.618181977166</v>
      </c>
      <c r="F572" s="76">
        <f t="shared" si="50"/>
        <v>44057</v>
      </c>
      <c r="G572" s="77" t="str">
        <f t="shared" si="54"/>
        <v>14:29</v>
      </c>
    </row>
    <row r="573" spans="1:7" ht="16" x14ac:dyDescent="0.2">
      <c r="A573" s="88" t="str">
        <f t="shared" si="49"/>
        <v/>
      </c>
      <c r="B573" s="78">
        <f t="shared" si="52"/>
        <v>549</v>
      </c>
      <c r="C573" s="79" t="s">
        <v>36</v>
      </c>
      <c r="D573" s="74">
        <f t="shared" si="53"/>
        <v>227.01285565244001</v>
      </c>
      <c r="E573" s="75">
        <f t="shared" si="51"/>
        <v>1489.3490604706881</v>
      </c>
      <c r="F573" s="76">
        <f t="shared" si="50"/>
        <v>44058</v>
      </c>
      <c r="G573" s="77" t="str">
        <f t="shared" si="54"/>
        <v>00:24</v>
      </c>
    </row>
    <row r="574" spans="1:7" ht="16" x14ac:dyDescent="0.2">
      <c r="A574" s="88" t="str">
        <f t="shared" si="49"/>
        <v/>
      </c>
      <c r="B574" s="78">
        <f t="shared" si="52"/>
        <v>550</v>
      </c>
      <c r="C574" s="79" t="s">
        <v>36</v>
      </c>
      <c r="D574" s="74">
        <f t="shared" si="53"/>
        <v>227.42655983326551</v>
      </c>
      <c r="E574" s="75">
        <f t="shared" si="51"/>
        <v>37234.079938967938</v>
      </c>
      <c r="F574" s="76">
        <f t="shared" si="50"/>
        <v>44058</v>
      </c>
      <c r="G574" s="77" t="str">
        <f t="shared" si="54"/>
        <v>10:20</v>
      </c>
    </row>
    <row r="575" spans="1:7" ht="16" x14ac:dyDescent="0.2">
      <c r="A575" s="88" t="str">
        <f t="shared" si="49"/>
        <v/>
      </c>
      <c r="B575" s="78">
        <f t="shared" si="52"/>
        <v>551</v>
      </c>
      <c r="C575" s="79" t="s">
        <v>36</v>
      </c>
      <c r="D575" s="74">
        <f t="shared" si="53"/>
        <v>227.84026401409102</v>
      </c>
      <c r="E575" s="75">
        <f t="shared" si="51"/>
        <v>72978.810817465186</v>
      </c>
      <c r="F575" s="76">
        <f t="shared" si="50"/>
        <v>44058</v>
      </c>
      <c r="G575" s="77" t="str">
        <f t="shared" si="54"/>
        <v>20:16</v>
      </c>
    </row>
    <row r="576" spans="1:7" ht="16" x14ac:dyDescent="0.2">
      <c r="A576" s="88" t="str">
        <f t="shared" si="49"/>
        <v/>
      </c>
      <c r="B576" s="78">
        <f t="shared" si="52"/>
        <v>552</v>
      </c>
      <c r="C576" s="79" t="s">
        <v>36</v>
      </c>
      <c r="D576" s="74">
        <f t="shared" si="53"/>
        <v>228.25396819491652</v>
      </c>
      <c r="E576" s="75">
        <f t="shared" si="51"/>
        <v>22323.541695958709</v>
      </c>
      <c r="F576" s="76">
        <f t="shared" si="50"/>
        <v>44059</v>
      </c>
      <c r="G576" s="77" t="str">
        <f t="shared" si="54"/>
        <v>06:12</v>
      </c>
    </row>
    <row r="577" spans="1:7" ht="16" x14ac:dyDescent="0.2">
      <c r="A577" s="88" t="str">
        <f t="shared" si="49"/>
        <v/>
      </c>
      <c r="B577" s="78">
        <f t="shared" si="52"/>
        <v>553</v>
      </c>
      <c r="C577" s="79" t="s">
        <v>36</v>
      </c>
      <c r="D577" s="74">
        <f t="shared" si="53"/>
        <v>228.66767237574203</v>
      </c>
      <c r="E577" s="75">
        <f t="shared" si="51"/>
        <v>58068.272574455958</v>
      </c>
      <c r="F577" s="76">
        <f t="shared" si="50"/>
        <v>44059</v>
      </c>
      <c r="G577" s="77" t="str">
        <f t="shared" si="54"/>
        <v>16:07</v>
      </c>
    </row>
    <row r="578" spans="1:7" ht="16" x14ac:dyDescent="0.2">
      <c r="A578" s="88" t="str">
        <f t="shared" si="49"/>
        <v/>
      </c>
      <c r="B578" s="78">
        <f t="shared" si="52"/>
        <v>554</v>
      </c>
      <c r="C578" s="79" t="s">
        <v>36</v>
      </c>
      <c r="D578" s="74">
        <f t="shared" si="53"/>
        <v>229.08137655656753</v>
      </c>
      <c r="E578" s="75">
        <f t="shared" si="51"/>
        <v>7413.0034529494824</v>
      </c>
      <c r="F578" s="76">
        <f t="shared" si="50"/>
        <v>44060</v>
      </c>
      <c r="G578" s="77" t="str">
        <f t="shared" si="54"/>
        <v>02:03</v>
      </c>
    </row>
    <row r="579" spans="1:7" ht="16" x14ac:dyDescent="0.2">
      <c r="A579" s="88" t="str">
        <f t="shared" si="49"/>
        <v/>
      </c>
      <c r="B579" s="78">
        <f t="shared" si="52"/>
        <v>555</v>
      </c>
      <c r="C579" s="79" t="s">
        <v>36</v>
      </c>
      <c r="D579" s="74">
        <f t="shared" si="53"/>
        <v>229.49508073739304</v>
      </c>
      <c r="E579" s="75">
        <f t="shared" si="51"/>
        <v>43157.734331446729</v>
      </c>
      <c r="F579" s="76">
        <f t="shared" si="50"/>
        <v>44060</v>
      </c>
      <c r="G579" s="77" t="str">
        <f t="shared" si="54"/>
        <v>11:59</v>
      </c>
    </row>
    <row r="580" spans="1:7" ht="16" x14ac:dyDescent="0.2">
      <c r="A580" s="88" t="str">
        <f t="shared" si="49"/>
        <v/>
      </c>
      <c r="B580" s="78">
        <f t="shared" si="52"/>
        <v>556</v>
      </c>
      <c r="C580" s="79" t="s">
        <v>36</v>
      </c>
      <c r="D580" s="74">
        <f t="shared" si="53"/>
        <v>229.90878491821854</v>
      </c>
      <c r="E580" s="75">
        <f t="shared" si="51"/>
        <v>78902.465209943985</v>
      </c>
      <c r="F580" s="76">
        <f t="shared" si="50"/>
        <v>44060</v>
      </c>
      <c r="G580" s="77" t="str">
        <f t="shared" si="54"/>
        <v>21:55</v>
      </c>
    </row>
    <row r="581" spans="1:7" ht="16" x14ac:dyDescent="0.2">
      <c r="A581" s="88" t="str">
        <f t="shared" si="49"/>
        <v/>
      </c>
      <c r="B581" s="78">
        <f t="shared" si="52"/>
        <v>557</v>
      </c>
      <c r="C581" s="79" t="s">
        <v>36</v>
      </c>
      <c r="D581" s="74">
        <f t="shared" si="53"/>
        <v>230.32248909904405</v>
      </c>
      <c r="E581" s="75">
        <f t="shared" si="51"/>
        <v>28247.196088441229</v>
      </c>
      <c r="F581" s="76">
        <f t="shared" si="50"/>
        <v>44061</v>
      </c>
      <c r="G581" s="77" t="str">
        <f t="shared" si="54"/>
        <v>07:50</v>
      </c>
    </row>
    <row r="582" spans="1:7" ht="16" x14ac:dyDescent="0.2">
      <c r="A582" s="88" t="str">
        <f t="shared" si="49"/>
        <v/>
      </c>
      <c r="B582" s="78">
        <f t="shared" si="52"/>
        <v>558</v>
      </c>
      <c r="C582" s="79" t="s">
        <v>36</v>
      </c>
      <c r="D582" s="74">
        <f t="shared" si="53"/>
        <v>230.73619327986955</v>
      </c>
      <c r="E582" s="75">
        <f t="shared" si="51"/>
        <v>63991.926966938481</v>
      </c>
      <c r="F582" s="76">
        <f t="shared" si="50"/>
        <v>44061</v>
      </c>
      <c r="G582" s="77" t="str">
        <f t="shared" si="54"/>
        <v>17:46</v>
      </c>
    </row>
    <row r="583" spans="1:7" ht="16" x14ac:dyDescent="0.2">
      <c r="A583" s="88" t="str">
        <f t="shared" si="49"/>
        <v/>
      </c>
      <c r="B583" s="78">
        <f t="shared" si="52"/>
        <v>559</v>
      </c>
      <c r="C583" s="79" t="s">
        <v>36</v>
      </c>
      <c r="D583" s="74">
        <f t="shared" si="53"/>
        <v>231.14989746069506</v>
      </c>
      <c r="E583" s="75">
        <f t="shared" si="51"/>
        <v>13336.657845432002</v>
      </c>
      <c r="F583" s="76">
        <f t="shared" si="50"/>
        <v>44062</v>
      </c>
      <c r="G583" s="77" t="str">
        <f t="shared" si="54"/>
        <v>03:42</v>
      </c>
    </row>
    <row r="584" spans="1:7" ht="16" x14ac:dyDescent="0.2">
      <c r="A584" s="88" t="str">
        <f t="shared" si="49"/>
        <v/>
      </c>
      <c r="B584" s="78">
        <f t="shared" si="52"/>
        <v>560</v>
      </c>
      <c r="C584" s="79" t="s">
        <v>36</v>
      </c>
      <c r="D584" s="74">
        <f t="shared" si="53"/>
        <v>231.56360164152056</v>
      </c>
      <c r="E584" s="75">
        <f t="shared" si="51"/>
        <v>49081.388723929253</v>
      </c>
      <c r="F584" s="76">
        <f t="shared" si="50"/>
        <v>44062</v>
      </c>
      <c r="G584" s="77" t="str">
        <f t="shared" si="54"/>
        <v>13:38</v>
      </c>
    </row>
    <row r="585" spans="1:7" ht="16" x14ac:dyDescent="0.2">
      <c r="A585" s="88" t="str">
        <f t="shared" si="49"/>
        <v/>
      </c>
      <c r="B585" s="78">
        <f t="shared" si="52"/>
        <v>561</v>
      </c>
      <c r="C585" s="79" t="s">
        <v>36</v>
      </c>
      <c r="D585" s="74">
        <f t="shared" si="53"/>
        <v>231.97730582234607</v>
      </c>
      <c r="E585" s="75">
        <f t="shared" si="51"/>
        <v>84826.119602426508</v>
      </c>
      <c r="F585" s="76">
        <f t="shared" si="50"/>
        <v>44062</v>
      </c>
      <c r="G585" s="77" t="str">
        <f t="shared" si="54"/>
        <v>23:33</v>
      </c>
    </row>
    <row r="586" spans="1:7" ht="16" x14ac:dyDescent="0.2">
      <c r="A586" s="88" t="str">
        <f t="shared" si="49"/>
        <v/>
      </c>
      <c r="B586" s="78">
        <f t="shared" si="52"/>
        <v>562</v>
      </c>
      <c r="C586" s="79" t="s">
        <v>36</v>
      </c>
      <c r="D586" s="74">
        <f t="shared" si="53"/>
        <v>232.39101000317157</v>
      </c>
      <c r="E586" s="75">
        <f t="shared" si="51"/>
        <v>34170.850480920024</v>
      </c>
      <c r="F586" s="76">
        <f t="shared" si="50"/>
        <v>44063</v>
      </c>
      <c r="G586" s="77" t="str">
        <f t="shared" si="54"/>
        <v>09:29</v>
      </c>
    </row>
    <row r="587" spans="1:7" ht="16" x14ac:dyDescent="0.2">
      <c r="A587" s="88" t="str">
        <f t="shared" si="49"/>
        <v/>
      </c>
      <c r="B587" s="78">
        <f t="shared" si="52"/>
        <v>563</v>
      </c>
      <c r="C587" s="79" t="s">
        <v>36</v>
      </c>
      <c r="D587" s="74">
        <f t="shared" si="53"/>
        <v>232.80471418399708</v>
      </c>
      <c r="E587" s="75">
        <f t="shared" si="51"/>
        <v>69915.58135941728</v>
      </c>
      <c r="F587" s="76">
        <f t="shared" si="50"/>
        <v>44063</v>
      </c>
      <c r="G587" s="77" t="str">
        <f t="shared" si="54"/>
        <v>19:25</v>
      </c>
    </row>
    <row r="588" spans="1:7" ht="16" x14ac:dyDescent="0.2">
      <c r="A588" s="88" t="str">
        <f t="shared" si="49"/>
        <v/>
      </c>
      <c r="B588" s="78">
        <f t="shared" si="52"/>
        <v>564</v>
      </c>
      <c r="C588" s="79" t="s">
        <v>36</v>
      </c>
      <c r="D588" s="74">
        <f t="shared" si="53"/>
        <v>233.21841836482258</v>
      </c>
      <c r="E588" s="75">
        <f t="shared" si="51"/>
        <v>19260.312237910799</v>
      </c>
      <c r="F588" s="76">
        <f t="shared" si="50"/>
        <v>44064</v>
      </c>
      <c r="G588" s="77" t="str">
        <f t="shared" si="54"/>
        <v>05:21</v>
      </c>
    </row>
    <row r="589" spans="1:7" ht="16" x14ac:dyDescent="0.2">
      <c r="A589" s="88" t="str">
        <f t="shared" si="49"/>
        <v/>
      </c>
      <c r="B589" s="78">
        <f t="shared" si="52"/>
        <v>565</v>
      </c>
      <c r="C589" s="79" t="s">
        <v>36</v>
      </c>
      <c r="D589" s="74">
        <f t="shared" si="53"/>
        <v>233.63212254564809</v>
      </c>
      <c r="E589" s="75">
        <f t="shared" si="51"/>
        <v>55005.043116408044</v>
      </c>
      <c r="F589" s="76">
        <f t="shared" si="50"/>
        <v>44064</v>
      </c>
      <c r="G589" s="77" t="str">
        <f t="shared" si="54"/>
        <v>15:16</v>
      </c>
    </row>
    <row r="590" spans="1:7" ht="16" x14ac:dyDescent="0.2">
      <c r="A590" s="88" t="str">
        <f t="shared" si="49"/>
        <v/>
      </c>
      <c r="B590" s="78">
        <f t="shared" si="52"/>
        <v>566</v>
      </c>
      <c r="C590" s="79" t="s">
        <v>36</v>
      </c>
      <c r="D590" s="74">
        <f t="shared" si="53"/>
        <v>234.04582672647359</v>
      </c>
      <c r="E590" s="75">
        <f t="shared" si="51"/>
        <v>4349.7739949052957</v>
      </c>
      <c r="F590" s="76">
        <f t="shared" si="50"/>
        <v>44065</v>
      </c>
      <c r="G590" s="77" t="str">
        <f t="shared" si="54"/>
        <v>01:12</v>
      </c>
    </row>
    <row r="591" spans="1:7" ht="16" x14ac:dyDescent="0.2">
      <c r="A591" s="88" t="str">
        <f t="shared" si="49"/>
        <v/>
      </c>
      <c r="B591" s="78">
        <f t="shared" si="52"/>
        <v>567</v>
      </c>
      <c r="C591" s="79" t="s">
        <v>36</v>
      </c>
      <c r="D591" s="74">
        <f t="shared" si="53"/>
        <v>234.4595309072991</v>
      </c>
      <c r="E591" s="75">
        <f t="shared" si="51"/>
        <v>40094.504873398822</v>
      </c>
      <c r="F591" s="76">
        <f t="shared" si="50"/>
        <v>44065</v>
      </c>
      <c r="G591" s="77" t="str">
        <f t="shared" si="54"/>
        <v>11:08</v>
      </c>
    </row>
    <row r="592" spans="1:7" ht="16" x14ac:dyDescent="0.2">
      <c r="A592" s="88" t="str">
        <f t="shared" si="49"/>
        <v/>
      </c>
      <c r="B592" s="78">
        <f t="shared" si="52"/>
        <v>568</v>
      </c>
      <c r="C592" s="79" t="s">
        <v>36</v>
      </c>
      <c r="D592" s="74">
        <f t="shared" si="53"/>
        <v>234.8732350881246</v>
      </c>
      <c r="E592" s="75">
        <f t="shared" si="51"/>
        <v>75839.235751896063</v>
      </c>
      <c r="F592" s="76">
        <f t="shared" si="50"/>
        <v>44065</v>
      </c>
      <c r="G592" s="77" t="str">
        <f t="shared" si="54"/>
        <v>21:03</v>
      </c>
    </row>
    <row r="593" spans="1:7" ht="16" x14ac:dyDescent="0.2">
      <c r="A593" s="88" t="str">
        <f t="shared" si="49"/>
        <v/>
      </c>
      <c r="B593" s="78">
        <f t="shared" si="52"/>
        <v>569</v>
      </c>
      <c r="C593" s="79" t="s">
        <v>36</v>
      </c>
      <c r="D593" s="74">
        <f t="shared" si="53"/>
        <v>235.28693926895011</v>
      </c>
      <c r="E593" s="75">
        <f t="shared" si="51"/>
        <v>25183.966630393319</v>
      </c>
      <c r="F593" s="76">
        <f t="shared" si="50"/>
        <v>44066</v>
      </c>
      <c r="G593" s="77" t="str">
        <f t="shared" si="54"/>
        <v>06:59</v>
      </c>
    </row>
    <row r="594" spans="1:7" ht="16" x14ac:dyDescent="0.2">
      <c r="A594" s="88" t="str">
        <f t="shared" si="49"/>
        <v/>
      </c>
      <c r="B594" s="78">
        <f t="shared" si="52"/>
        <v>570</v>
      </c>
      <c r="C594" s="79" t="s">
        <v>36</v>
      </c>
      <c r="D594" s="74">
        <f t="shared" si="53"/>
        <v>235.70064344977561</v>
      </c>
      <c r="E594" s="75">
        <f t="shared" si="51"/>
        <v>60928.697508890567</v>
      </c>
      <c r="F594" s="76">
        <f t="shared" si="50"/>
        <v>44066</v>
      </c>
      <c r="G594" s="77" t="str">
        <f t="shared" si="54"/>
        <v>16:55</v>
      </c>
    </row>
    <row r="595" spans="1:7" ht="16" x14ac:dyDescent="0.2">
      <c r="A595" s="88" t="str">
        <f t="shared" si="49"/>
        <v/>
      </c>
      <c r="B595" s="78">
        <f t="shared" si="52"/>
        <v>571</v>
      </c>
      <c r="C595" s="79" t="s">
        <v>36</v>
      </c>
      <c r="D595" s="74">
        <f t="shared" si="53"/>
        <v>236.11434763060112</v>
      </c>
      <c r="E595" s="75">
        <f t="shared" si="51"/>
        <v>10273.428387387816</v>
      </c>
      <c r="F595" s="76">
        <f t="shared" si="50"/>
        <v>44067</v>
      </c>
      <c r="G595" s="77" t="str">
        <f t="shared" si="54"/>
        <v>02:51</v>
      </c>
    </row>
    <row r="596" spans="1:7" ht="16" x14ac:dyDescent="0.2">
      <c r="A596" s="88" t="str">
        <f t="shared" si="49"/>
        <v/>
      </c>
      <c r="B596" s="78">
        <f t="shared" si="52"/>
        <v>572</v>
      </c>
      <c r="C596" s="79" t="s">
        <v>36</v>
      </c>
      <c r="D596" s="74">
        <f t="shared" si="53"/>
        <v>236.52805181142662</v>
      </c>
      <c r="E596" s="75">
        <f t="shared" si="51"/>
        <v>46018.159265877614</v>
      </c>
      <c r="F596" s="76">
        <f t="shared" si="50"/>
        <v>44067</v>
      </c>
      <c r="G596" s="77" t="str">
        <f t="shared" si="54"/>
        <v>12:46</v>
      </c>
    </row>
    <row r="597" spans="1:7" ht="16" x14ac:dyDescent="0.2">
      <c r="A597" s="88" t="str">
        <f t="shared" si="49"/>
        <v/>
      </c>
      <c r="B597" s="78">
        <f t="shared" si="52"/>
        <v>573</v>
      </c>
      <c r="C597" s="79" t="s">
        <v>36</v>
      </c>
      <c r="D597" s="74">
        <f t="shared" si="53"/>
        <v>236.94175599225213</v>
      </c>
      <c r="E597" s="75">
        <f t="shared" si="51"/>
        <v>81762.890144374862</v>
      </c>
      <c r="F597" s="76">
        <f t="shared" si="50"/>
        <v>44067</v>
      </c>
      <c r="G597" s="77" t="str">
        <f t="shared" si="54"/>
        <v>22:42</v>
      </c>
    </row>
    <row r="598" spans="1:7" ht="16" x14ac:dyDescent="0.2">
      <c r="A598" s="88" t="str">
        <f t="shared" si="49"/>
        <v/>
      </c>
      <c r="B598" s="78">
        <f t="shared" si="52"/>
        <v>574</v>
      </c>
      <c r="C598" s="79" t="s">
        <v>36</v>
      </c>
      <c r="D598" s="74">
        <f t="shared" si="53"/>
        <v>237.35546017307763</v>
      </c>
      <c r="E598" s="75">
        <f t="shared" si="51"/>
        <v>31107.621022872114</v>
      </c>
      <c r="F598" s="76">
        <f t="shared" si="50"/>
        <v>44068</v>
      </c>
      <c r="G598" s="77" t="str">
        <f t="shared" si="54"/>
        <v>08:38</v>
      </c>
    </row>
    <row r="599" spans="1:7" ht="16" x14ac:dyDescent="0.2">
      <c r="A599" s="88" t="str">
        <f t="shared" ref="A599:A662" si="55">IF(INT(D599)=$D$10-1,IF(A598="",1,A598+1),"")</f>
        <v/>
      </c>
      <c r="B599" s="78">
        <f t="shared" si="52"/>
        <v>575</v>
      </c>
      <c r="C599" s="79" t="s">
        <v>36</v>
      </c>
      <c r="D599" s="74">
        <f t="shared" si="53"/>
        <v>237.76916435390314</v>
      </c>
      <c r="E599" s="75">
        <f t="shared" si="51"/>
        <v>66852.351901369359</v>
      </c>
      <c r="F599" s="76">
        <f t="shared" si="50"/>
        <v>44068</v>
      </c>
      <c r="G599" s="77" t="str">
        <f t="shared" si="54"/>
        <v>18:34</v>
      </c>
    </row>
    <row r="600" spans="1:7" ht="16" x14ac:dyDescent="0.2">
      <c r="A600" s="88" t="str">
        <f t="shared" si="55"/>
        <v/>
      </c>
      <c r="B600" s="78">
        <f t="shared" si="52"/>
        <v>576</v>
      </c>
      <c r="C600" s="79" t="s">
        <v>36</v>
      </c>
      <c r="D600" s="74">
        <f t="shared" si="53"/>
        <v>238.18286853472864</v>
      </c>
      <c r="E600" s="75">
        <f t="shared" si="51"/>
        <v>16197.082779866611</v>
      </c>
      <c r="F600" s="76">
        <f t="shared" si="50"/>
        <v>44069</v>
      </c>
      <c r="G600" s="77" t="str">
        <f t="shared" si="54"/>
        <v>04:29</v>
      </c>
    </row>
    <row r="601" spans="1:7" ht="16" x14ac:dyDescent="0.2">
      <c r="A601" s="88" t="str">
        <f t="shared" si="55"/>
        <v/>
      </c>
      <c r="B601" s="78">
        <f t="shared" si="52"/>
        <v>577</v>
      </c>
      <c r="C601" s="79" t="s">
        <v>36</v>
      </c>
      <c r="D601" s="74">
        <f t="shared" si="53"/>
        <v>238.59657271555415</v>
      </c>
      <c r="E601" s="75">
        <f t="shared" si="51"/>
        <v>51941.813658360137</v>
      </c>
      <c r="F601" s="76">
        <f t="shared" ref="F601:F664" si="56">DATE($D$6,1,1+INT(D601))</f>
        <v>44069</v>
      </c>
      <c r="G601" s="77" t="str">
        <f t="shared" si="54"/>
        <v>14:25</v>
      </c>
    </row>
    <row r="602" spans="1:7" ht="16" x14ac:dyDescent="0.2">
      <c r="A602" s="88" t="str">
        <f t="shared" si="55"/>
        <v/>
      </c>
      <c r="B602" s="78">
        <f t="shared" si="52"/>
        <v>578</v>
      </c>
      <c r="C602" s="79" t="s">
        <v>36</v>
      </c>
      <c r="D602" s="74">
        <f t="shared" si="53"/>
        <v>239.01027689637965</v>
      </c>
      <c r="E602" s="75">
        <f t="shared" ref="E602:E665" si="57">MOD(D602*3600*24,3600*24)+(B602/870)*600</f>
        <v>1286.5445368573842</v>
      </c>
      <c r="F602" s="76">
        <f t="shared" si="56"/>
        <v>44070</v>
      </c>
      <c r="G602" s="77" t="str">
        <f t="shared" si="54"/>
        <v>00:21</v>
      </c>
    </row>
    <row r="603" spans="1:7" ht="16" x14ac:dyDescent="0.2">
      <c r="A603" s="88" t="str">
        <f t="shared" si="55"/>
        <v/>
      </c>
      <c r="B603" s="78">
        <f t="shared" ref="B603:B666" si="58">B602+1</f>
        <v>579</v>
      </c>
      <c r="C603" s="79" t="s">
        <v>36</v>
      </c>
      <c r="D603" s="74">
        <f t="shared" ref="D603:D666" si="59">D602+(360/870.187)</f>
        <v>239.42398107720516</v>
      </c>
      <c r="E603" s="75">
        <f t="shared" si="57"/>
        <v>37031.275415354634</v>
      </c>
      <c r="F603" s="76">
        <f t="shared" si="56"/>
        <v>44070</v>
      </c>
      <c r="G603" s="77" t="str">
        <f t="shared" ref="G603:G666" si="60">CONCATENATE(TEXT(INT(E603/3600),"00"),":",TEXT(INT((E603-3600*INT(E603/3600))/60),"00"))</f>
        <v>10:17</v>
      </c>
    </row>
    <row r="604" spans="1:7" ht="16" x14ac:dyDescent="0.2">
      <c r="A604" s="88" t="str">
        <f t="shared" si="55"/>
        <v/>
      </c>
      <c r="B604" s="78">
        <f t="shared" si="58"/>
        <v>580</v>
      </c>
      <c r="C604" s="79" t="s">
        <v>36</v>
      </c>
      <c r="D604" s="74">
        <f t="shared" si="59"/>
        <v>239.83768525803066</v>
      </c>
      <c r="E604" s="75">
        <f t="shared" si="57"/>
        <v>72776.006293848157</v>
      </c>
      <c r="F604" s="76">
        <f t="shared" si="56"/>
        <v>44070</v>
      </c>
      <c r="G604" s="77" t="str">
        <f t="shared" si="60"/>
        <v>20:12</v>
      </c>
    </row>
    <row r="605" spans="1:7" ht="16" x14ac:dyDescent="0.2">
      <c r="A605" s="88" t="str">
        <f t="shared" si="55"/>
        <v/>
      </c>
      <c r="B605" s="78">
        <f t="shared" si="58"/>
        <v>581</v>
      </c>
      <c r="C605" s="79" t="s">
        <v>36</v>
      </c>
      <c r="D605" s="74">
        <f t="shared" si="59"/>
        <v>240.25138943885617</v>
      </c>
      <c r="E605" s="75">
        <f t="shared" si="57"/>
        <v>22120.737172345405</v>
      </c>
      <c r="F605" s="76">
        <f t="shared" si="56"/>
        <v>44071</v>
      </c>
      <c r="G605" s="77" t="str">
        <f t="shared" si="60"/>
        <v>06:08</v>
      </c>
    </row>
    <row r="606" spans="1:7" ht="16" x14ac:dyDescent="0.2">
      <c r="A606" s="88" t="str">
        <f t="shared" si="55"/>
        <v/>
      </c>
      <c r="B606" s="78">
        <f t="shared" si="58"/>
        <v>582</v>
      </c>
      <c r="C606" s="79" t="s">
        <v>36</v>
      </c>
      <c r="D606" s="74">
        <f t="shared" si="59"/>
        <v>240.66509361968167</v>
      </c>
      <c r="E606" s="75">
        <f t="shared" si="57"/>
        <v>57865.468050838928</v>
      </c>
      <c r="F606" s="76">
        <f t="shared" si="56"/>
        <v>44071</v>
      </c>
      <c r="G606" s="77" t="str">
        <f t="shared" si="60"/>
        <v>16:04</v>
      </c>
    </row>
    <row r="607" spans="1:7" ht="16" x14ac:dyDescent="0.2">
      <c r="A607" s="88" t="str">
        <f t="shared" si="55"/>
        <v/>
      </c>
      <c r="B607" s="78">
        <f t="shared" si="58"/>
        <v>583</v>
      </c>
      <c r="C607" s="79" t="s">
        <v>36</v>
      </c>
      <c r="D607" s="74">
        <f t="shared" si="59"/>
        <v>241.07879780050717</v>
      </c>
      <c r="E607" s="75">
        <f t="shared" si="57"/>
        <v>7210.1989293361785</v>
      </c>
      <c r="F607" s="76">
        <f t="shared" si="56"/>
        <v>44072</v>
      </c>
      <c r="G607" s="77" t="str">
        <f t="shared" si="60"/>
        <v>02:00</v>
      </c>
    </row>
    <row r="608" spans="1:7" ht="16" x14ac:dyDescent="0.2">
      <c r="A608" s="88" t="str">
        <f t="shared" si="55"/>
        <v/>
      </c>
      <c r="B608" s="78">
        <f t="shared" si="58"/>
        <v>584</v>
      </c>
      <c r="C608" s="79" t="s">
        <v>36</v>
      </c>
      <c r="D608" s="74">
        <f t="shared" si="59"/>
        <v>241.49250198133268</v>
      </c>
      <c r="E608" s="75">
        <f t="shared" si="57"/>
        <v>42954.929807833425</v>
      </c>
      <c r="F608" s="76">
        <f t="shared" si="56"/>
        <v>44072</v>
      </c>
      <c r="G608" s="77" t="str">
        <f t="shared" si="60"/>
        <v>11:55</v>
      </c>
    </row>
    <row r="609" spans="1:7" ht="16" x14ac:dyDescent="0.2">
      <c r="A609" s="88" t="str">
        <f t="shared" si="55"/>
        <v/>
      </c>
      <c r="B609" s="78">
        <f t="shared" si="58"/>
        <v>585</v>
      </c>
      <c r="C609" s="79" t="s">
        <v>36</v>
      </c>
      <c r="D609" s="74">
        <f t="shared" si="59"/>
        <v>241.90620616215818</v>
      </c>
      <c r="E609" s="75">
        <f t="shared" si="57"/>
        <v>78699.660686326955</v>
      </c>
      <c r="F609" s="76">
        <f t="shared" si="56"/>
        <v>44072</v>
      </c>
      <c r="G609" s="77" t="str">
        <f t="shared" si="60"/>
        <v>21:51</v>
      </c>
    </row>
    <row r="610" spans="1:7" ht="16" x14ac:dyDescent="0.2">
      <c r="A610" s="88" t="str">
        <f t="shared" si="55"/>
        <v/>
      </c>
      <c r="B610" s="78">
        <f t="shared" si="58"/>
        <v>586</v>
      </c>
      <c r="C610" s="79" t="s">
        <v>36</v>
      </c>
      <c r="D610" s="74">
        <f t="shared" si="59"/>
        <v>242.31991034298369</v>
      </c>
      <c r="E610" s="75">
        <f t="shared" si="57"/>
        <v>28044.3915648242</v>
      </c>
      <c r="F610" s="76">
        <f t="shared" si="56"/>
        <v>44073</v>
      </c>
      <c r="G610" s="77" t="str">
        <f t="shared" si="60"/>
        <v>07:47</v>
      </c>
    </row>
    <row r="611" spans="1:7" ht="16" x14ac:dyDescent="0.2">
      <c r="A611" s="88" t="str">
        <f t="shared" si="55"/>
        <v/>
      </c>
      <c r="B611" s="78">
        <f t="shared" si="58"/>
        <v>587</v>
      </c>
      <c r="C611" s="79" t="s">
        <v>36</v>
      </c>
      <c r="D611" s="74">
        <f t="shared" si="59"/>
        <v>242.73361452380919</v>
      </c>
      <c r="E611" s="75">
        <f t="shared" si="57"/>
        <v>63789.122443321452</v>
      </c>
      <c r="F611" s="76">
        <f t="shared" si="56"/>
        <v>44073</v>
      </c>
      <c r="G611" s="77" t="str">
        <f t="shared" si="60"/>
        <v>17:43</v>
      </c>
    </row>
    <row r="612" spans="1:7" ht="16" x14ac:dyDescent="0.2">
      <c r="A612" s="88" t="str">
        <f t="shared" si="55"/>
        <v/>
      </c>
      <c r="B612" s="78">
        <f t="shared" si="58"/>
        <v>588</v>
      </c>
      <c r="C612" s="79" t="s">
        <v>36</v>
      </c>
      <c r="D612" s="74">
        <f t="shared" si="59"/>
        <v>243.1473187046347</v>
      </c>
      <c r="E612" s="75">
        <f t="shared" si="57"/>
        <v>13133.853321818699</v>
      </c>
      <c r="F612" s="76">
        <f t="shared" si="56"/>
        <v>44074</v>
      </c>
      <c r="G612" s="77" t="str">
        <f t="shared" si="60"/>
        <v>03:38</v>
      </c>
    </row>
    <row r="613" spans="1:7" ht="16" x14ac:dyDescent="0.2">
      <c r="A613" s="88" t="str">
        <f t="shared" si="55"/>
        <v/>
      </c>
      <c r="B613" s="78">
        <f t="shared" si="58"/>
        <v>589</v>
      </c>
      <c r="C613" s="79" t="s">
        <v>36</v>
      </c>
      <c r="D613" s="74">
        <f t="shared" si="59"/>
        <v>243.5610228854602</v>
      </c>
      <c r="E613" s="75">
        <f t="shared" si="57"/>
        <v>48878.584200315949</v>
      </c>
      <c r="F613" s="76">
        <f t="shared" si="56"/>
        <v>44074</v>
      </c>
      <c r="G613" s="77" t="str">
        <f t="shared" si="60"/>
        <v>13:34</v>
      </c>
    </row>
    <row r="614" spans="1:7" ht="16" x14ac:dyDescent="0.2">
      <c r="A614" s="88" t="str">
        <f t="shared" si="55"/>
        <v/>
      </c>
      <c r="B614" s="78">
        <f t="shared" si="58"/>
        <v>590</v>
      </c>
      <c r="C614" s="79" t="s">
        <v>36</v>
      </c>
      <c r="D614" s="74">
        <f t="shared" si="59"/>
        <v>243.97472706628571</v>
      </c>
      <c r="E614" s="75">
        <f t="shared" si="57"/>
        <v>84623.315078809479</v>
      </c>
      <c r="F614" s="76">
        <f t="shared" si="56"/>
        <v>44074</v>
      </c>
      <c r="G614" s="77" t="str">
        <f t="shared" si="60"/>
        <v>23:30</v>
      </c>
    </row>
    <row r="615" spans="1:7" ht="16" x14ac:dyDescent="0.2">
      <c r="A615" s="88" t="str">
        <f t="shared" si="55"/>
        <v/>
      </c>
      <c r="B615" s="78">
        <f t="shared" si="58"/>
        <v>591</v>
      </c>
      <c r="C615" s="79" t="s">
        <v>36</v>
      </c>
      <c r="D615" s="74">
        <f t="shared" si="59"/>
        <v>244.38843124711121</v>
      </c>
      <c r="E615" s="75">
        <f t="shared" si="57"/>
        <v>33968.04595730672</v>
      </c>
      <c r="F615" s="76">
        <f t="shared" si="56"/>
        <v>44075</v>
      </c>
      <c r="G615" s="77" t="str">
        <f t="shared" si="60"/>
        <v>09:26</v>
      </c>
    </row>
    <row r="616" spans="1:7" ht="16" x14ac:dyDescent="0.2">
      <c r="A616" s="88" t="str">
        <f t="shared" si="55"/>
        <v/>
      </c>
      <c r="B616" s="78">
        <f t="shared" si="58"/>
        <v>592</v>
      </c>
      <c r="C616" s="79" t="s">
        <v>36</v>
      </c>
      <c r="D616" s="74">
        <f t="shared" si="59"/>
        <v>244.80213542793672</v>
      </c>
      <c r="E616" s="75">
        <f t="shared" si="57"/>
        <v>69712.77683580025</v>
      </c>
      <c r="F616" s="76">
        <f t="shared" si="56"/>
        <v>44075</v>
      </c>
      <c r="G616" s="77" t="str">
        <f t="shared" si="60"/>
        <v>19:21</v>
      </c>
    </row>
    <row r="617" spans="1:7" ht="16" x14ac:dyDescent="0.2">
      <c r="A617" s="88" t="str">
        <f t="shared" si="55"/>
        <v/>
      </c>
      <c r="B617" s="78">
        <f t="shared" si="58"/>
        <v>593</v>
      </c>
      <c r="C617" s="79" t="s">
        <v>36</v>
      </c>
      <c r="D617" s="74">
        <f t="shared" si="59"/>
        <v>245.21583960876222</v>
      </c>
      <c r="E617" s="75">
        <f t="shared" si="57"/>
        <v>19057.507714297495</v>
      </c>
      <c r="F617" s="76">
        <f t="shared" si="56"/>
        <v>44076</v>
      </c>
      <c r="G617" s="77" t="str">
        <f t="shared" si="60"/>
        <v>05:17</v>
      </c>
    </row>
    <row r="618" spans="1:7" ht="16" x14ac:dyDescent="0.2">
      <c r="A618" s="88" t="str">
        <f t="shared" si="55"/>
        <v/>
      </c>
      <c r="B618" s="78">
        <f t="shared" si="58"/>
        <v>594</v>
      </c>
      <c r="C618" s="79" t="s">
        <v>36</v>
      </c>
      <c r="D618" s="74">
        <f t="shared" si="59"/>
        <v>245.62954378958773</v>
      </c>
      <c r="E618" s="75">
        <f t="shared" si="57"/>
        <v>54802.23859279474</v>
      </c>
      <c r="F618" s="76">
        <f t="shared" si="56"/>
        <v>44076</v>
      </c>
      <c r="G618" s="77" t="str">
        <f t="shared" si="60"/>
        <v>15:13</v>
      </c>
    </row>
    <row r="619" spans="1:7" ht="16" x14ac:dyDescent="0.2">
      <c r="A619" s="88" t="str">
        <f t="shared" si="55"/>
        <v/>
      </c>
      <c r="B619" s="78">
        <f t="shared" si="58"/>
        <v>595</v>
      </c>
      <c r="C619" s="79" t="s">
        <v>36</v>
      </c>
      <c r="D619" s="74">
        <f t="shared" si="59"/>
        <v>246.04324797041323</v>
      </c>
      <c r="E619" s="75">
        <f t="shared" si="57"/>
        <v>4146.9694712882665</v>
      </c>
      <c r="F619" s="76">
        <f t="shared" si="56"/>
        <v>44077</v>
      </c>
      <c r="G619" s="77" t="str">
        <f t="shared" si="60"/>
        <v>01:09</v>
      </c>
    </row>
    <row r="620" spans="1:7" ht="16" x14ac:dyDescent="0.2">
      <c r="A620" s="88" t="str">
        <f t="shared" si="55"/>
        <v/>
      </c>
      <c r="B620" s="78">
        <f t="shared" si="58"/>
        <v>596</v>
      </c>
      <c r="C620" s="79" t="s">
        <v>36</v>
      </c>
      <c r="D620" s="74">
        <f t="shared" si="59"/>
        <v>246.45695215123874</v>
      </c>
      <c r="E620" s="75">
        <f t="shared" si="57"/>
        <v>39891.700349785518</v>
      </c>
      <c r="F620" s="76">
        <f t="shared" si="56"/>
        <v>44077</v>
      </c>
      <c r="G620" s="77" t="str">
        <f t="shared" si="60"/>
        <v>11:04</v>
      </c>
    </row>
    <row r="621" spans="1:7" ht="16" x14ac:dyDescent="0.2">
      <c r="A621" s="88" t="str">
        <f t="shared" si="55"/>
        <v/>
      </c>
      <c r="B621" s="78">
        <f t="shared" si="58"/>
        <v>597</v>
      </c>
      <c r="C621" s="79" t="s">
        <v>36</v>
      </c>
      <c r="D621" s="74">
        <f t="shared" si="59"/>
        <v>246.87065633206424</v>
      </c>
      <c r="E621" s="75">
        <f t="shared" si="57"/>
        <v>75636.43122828276</v>
      </c>
      <c r="F621" s="76">
        <f t="shared" si="56"/>
        <v>44077</v>
      </c>
      <c r="G621" s="77" t="str">
        <f t="shared" si="60"/>
        <v>21:00</v>
      </c>
    </row>
    <row r="622" spans="1:7" ht="16" x14ac:dyDescent="0.2">
      <c r="A622" s="88" t="str">
        <f t="shared" si="55"/>
        <v/>
      </c>
      <c r="B622" s="78">
        <f t="shared" si="58"/>
        <v>598</v>
      </c>
      <c r="C622" s="79" t="s">
        <v>36</v>
      </c>
      <c r="D622" s="74">
        <f t="shared" si="59"/>
        <v>247.28436051288975</v>
      </c>
      <c r="E622" s="75">
        <f t="shared" si="57"/>
        <v>24981.16210677629</v>
      </c>
      <c r="F622" s="76">
        <f t="shared" si="56"/>
        <v>44078</v>
      </c>
      <c r="G622" s="77" t="str">
        <f t="shared" si="60"/>
        <v>06:56</v>
      </c>
    </row>
    <row r="623" spans="1:7" ht="16" x14ac:dyDescent="0.2">
      <c r="A623" s="88" t="str">
        <f t="shared" si="55"/>
        <v/>
      </c>
      <c r="B623" s="78">
        <f t="shared" si="58"/>
        <v>599</v>
      </c>
      <c r="C623" s="79" t="s">
        <v>36</v>
      </c>
      <c r="D623" s="74">
        <f t="shared" si="59"/>
        <v>247.69806469371525</v>
      </c>
      <c r="E623" s="75">
        <f t="shared" si="57"/>
        <v>60725.892985273538</v>
      </c>
      <c r="F623" s="76">
        <f t="shared" si="56"/>
        <v>44078</v>
      </c>
      <c r="G623" s="77" t="str">
        <f t="shared" si="60"/>
        <v>16:52</v>
      </c>
    </row>
    <row r="624" spans="1:7" ht="16" x14ac:dyDescent="0.2">
      <c r="A624" s="88" t="str">
        <f t="shared" si="55"/>
        <v/>
      </c>
      <c r="B624" s="78">
        <f t="shared" si="58"/>
        <v>600</v>
      </c>
      <c r="C624" s="79" t="s">
        <v>36</v>
      </c>
      <c r="D624" s="74">
        <f t="shared" si="59"/>
        <v>248.11176887454076</v>
      </c>
      <c r="E624" s="75">
        <f t="shared" si="57"/>
        <v>10070.623863770787</v>
      </c>
      <c r="F624" s="76">
        <f t="shared" si="56"/>
        <v>44079</v>
      </c>
      <c r="G624" s="77" t="str">
        <f t="shared" si="60"/>
        <v>02:47</v>
      </c>
    </row>
    <row r="625" spans="1:7" ht="16" x14ac:dyDescent="0.2">
      <c r="A625" s="88" t="str">
        <f t="shared" si="55"/>
        <v/>
      </c>
      <c r="B625" s="78">
        <f t="shared" si="58"/>
        <v>601</v>
      </c>
      <c r="C625" s="79" t="s">
        <v>36</v>
      </c>
      <c r="D625" s="74">
        <f t="shared" si="59"/>
        <v>248.52547305536626</v>
      </c>
      <c r="E625" s="75">
        <f t="shared" si="57"/>
        <v>45815.354742268035</v>
      </c>
      <c r="F625" s="76">
        <f t="shared" si="56"/>
        <v>44079</v>
      </c>
      <c r="G625" s="77" t="str">
        <f t="shared" si="60"/>
        <v>12:43</v>
      </c>
    </row>
    <row r="626" spans="1:7" ht="16" x14ac:dyDescent="0.2">
      <c r="A626" s="88" t="str">
        <f t="shared" si="55"/>
        <v/>
      </c>
      <c r="B626" s="78">
        <f t="shared" si="58"/>
        <v>602</v>
      </c>
      <c r="C626" s="79" t="s">
        <v>36</v>
      </c>
      <c r="D626" s="74">
        <f t="shared" si="59"/>
        <v>248.93917723619177</v>
      </c>
      <c r="E626" s="75">
        <f t="shared" si="57"/>
        <v>81560.085620761558</v>
      </c>
      <c r="F626" s="76">
        <f t="shared" si="56"/>
        <v>44079</v>
      </c>
      <c r="G626" s="77" t="str">
        <f t="shared" si="60"/>
        <v>22:39</v>
      </c>
    </row>
    <row r="627" spans="1:7" ht="16" x14ac:dyDescent="0.2">
      <c r="A627" s="88" t="str">
        <f t="shared" si="55"/>
        <v/>
      </c>
      <c r="B627" s="78">
        <f t="shared" si="58"/>
        <v>603</v>
      </c>
      <c r="C627" s="79" t="s">
        <v>36</v>
      </c>
      <c r="D627" s="74">
        <f t="shared" si="59"/>
        <v>249.35288141701727</v>
      </c>
      <c r="E627" s="75">
        <f t="shared" si="57"/>
        <v>30904.816499255085</v>
      </c>
      <c r="F627" s="76">
        <f t="shared" si="56"/>
        <v>44080</v>
      </c>
      <c r="G627" s="77" t="str">
        <f t="shared" si="60"/>
        <v>08:35</v>
      </c>
    </row>
    <row r="628" spans="1:7" ht="16" x14ac:dyDescent="0.2">
      <c r="A628" s="88" t="str">
        <f t="shared" si="55"/>
        <v/>
      </c>
      <c r="B628" s="78">
        <f t="shared" si="58"/>
        <v>604</v>
      </c>
      <c r="C628" s="79" t="s">
        <v>36</v>
      </c>
      <c r="D628" s="74">
        <f t="shared" si="59"/>
        <v>249.76658559784278</v>
      </c>
      <c r="E628" s="75">
        <f t="shared" si="57"/>
        <v>66649.547377752329</v>
      </c>
      <c r="F628" s="76">
        <f t="shared" si="56"/>
        <v>44080</v>
      </c>
      <c r="G628" s="77" t="str">
        <f t="shared" si="60"/>
        <v>18:30</v>
      </c>
    </row>
    <row r="629" spans="1:7" ht="16" x14ac:dyDescent="0.2">
      <c r="A629" s="88" t="str">
        <f t="shared" si="55"/>
        <v/>
      </c>
      <c r="B629" s="78">
        <f t="shared" si="58"/>
        <v>605</v>
      </c>
      <c r="C629" s="79" t="s">
        <v>36</v>
      </c>
      <c r="D629" s="74">
        <f t="shared" si="59"/>
        <v>250.18028977866828</v>
      </c>
      <c r="E629" s="75">
        <f t="shared" si="57"/>
        <v>15994.278256249581</v>
      </c>
      <c r="F629" s="76">
        <f t="shared" si="56"/>
        <v>44081</v>
      </c>
      <c r="G629" s="77" t="str">
        <f t="shared" si="60"/>
        <v>04:26</v>
      </c>
    </row>
    <row r="630" spans="1:7" ht="16" x14ac:dyDescent="0.2">
      <c r="A630" s="88" t="str">
        <f t="shared" si="55"/>
        <v/>
      </c>
      <c r="B630" s="78">
        <f t="shared" si="58"/>
        <v>606</v>
      </c>
      <c r="C630" s="79" t="s">
        <v>36</v>
      </c>
      <c r="D630" s="74">
        <f t="shared" si="59"/>
        <v>250.59399395949379</v>
      </c>
      <c r="E630" s="75">
        <f t="shared" si="57"/>
        <v>51739.009134746833</v>
      </c>
      <c r="F630" s="76">
        <f t="shared" si="56"/>
        <v>44081</v>
      </c>
      <c r="G630" s="77" t="str">
        <f t="shared" si="60"/>
        <v>14:22</v>
      </c>
    </row>
    <row r="631" spans="1:7" ht="16" x14ac:dyDescent="0.2">
      <c r="A631" s="88" t="str">
        <f t="shared" si="55"/>
        <v/>
      </c>
      <c r="B631" s="78">
        <f t="shared" si="58"/>
        <v>607</v>
      </c>
      <c r="C631" s="79" t="s">
        <v>36</v>
      </c>
      <c r="D631" s="74">
        <f t="shared" si="59"/>
        <v>251.00769814031929</v>
      </c>
      <c r="E631" s="75">
        <f t="shared" si="57"/>
        <v>1083.7400132440803</v>
      </c>
      <c r="F631" s="76">
        <f t="shared" si="56"/>
        <v>44082</v>
      </c>
      <c r="G631" s="77" t="str">
        <f t="shared" si="60"/>
        <v>00:18</v>
      </c>
    </row>
    <row r="632" spans="1:7" ht="16" x14ac:dyDescent="0.2">
      <c r="A632" s="88" t="str">
        <f t="shared" si="55"/>
        <v/>
      </c>
      <c r="B632" s="78">
        <f t="shared" si="58"/>
        <v>608</v>
      </c>
      <c r="C632" s="79" t="s">
        <v>36</v>
      </c>
      <c r="D632" s="74">
        <f t="shared" si="59"/>
        <v>251.4214023211448</v>
      </c>
      <c r="E632" s="75">
        <f t="shared" si="57"/>
        <v>36828.470891737605</v>
      </c>
      <c r="F632" s="76">
        <f t="shared" si="56"/>
        <v>44082</v>
      </c>
      <c r="G632" s="77" t="str">
        <f t="shared" si="60"/>
        <v>10:13</v>
      </c>
    </row>
    <row r="633" spans="1:7" ht="16" x14ac:dyDescent="0.2">
      <c r="A633" s="88" t="str">
        <f t="shared" si="55"/>
        <v/>
      </c>
      <c r="B633" s="78">
        <f t="shared" si="58"/>
        <v>609</v>
      </c>
      <c r="C633" s="79" t="s">
        <v>36</v>
      </c>
      <c r="D633" s="74">
        <f t="shared" si="59"/>
        <v>251.8351065019703</v>
      </c>
      <c r="E633" s="75">
        <f t="shared" si="57"/>
        <v>72573.201770234853</v>
      </c>
      <c r="F633" s="76">
        <f t="shared" si="56"/>
        <v>44082</v>
      </c>
      <c r="G633" s="77" t="str">
        <f t="shared" si="60"/>
        <v>20:09</v>
      </c>
    </row>
    <row r="634" spans="1:7" ht="16" x14ac:dyDescent="0.2">
      <c r="A634" s="88" t="str">
        <f t="shared" si="55"/>
        <v/>
      </c>
      <c r="B634" s="78">
        <f t="shared" si="58"/>
        <v>610</v>
      </c>
      <c r="C634" s="79" t="s">
        <v>36</v>
      </c>
      <c r="D634" s="74">
        <f t="shared" si="59"/>
        <v>252.24881068279581</v>
      </c>
      <c r="E634" s="75">
        <f t="shared" si="57"/>
        <v>21917.932648732101</v>
      </c>
      <c r="F634" s="76">
        <f t="shared" si="56"/>
        <v>44083</v>
      </c>
      <c r="G634" s="77" t="str">
        <f t="shared" si="60"/>
        <v>06:05</v>
      </c>
    </row>
    <row r="635" spans="1:7" ht="16" x14ac:dyDescent="0.2">
      <c r="A635" s="88" t="str">
        <f t="shared" si="55"/>
        <v/>
      </c>
      <c r="B635" s="78">
        <f t="shared" si="58"/>
        <v>611</v>
      </c>
      <c r="C635" s="79" t="s">
        <v>36</v>
      </c>
      <c r="D635" s="74">
        <f t="shared" si="59"/>
        <v>252.66251486362131</v>
      </c>
      <c r="E635" s="75">
        <f t="shared" si="57"/>
        <v>57662.663527225624</v>
      </c>
      <c r="F635" s="76">
        <f t="shared" si="56"/>
        <v>44083</v>
      </c>
      <c r="G635" s="77" t="str">
        <f t="shared" si="60"/>
        <v>16:01</v>
      </c>
    </row>
    <row r="636" spans="1:7" ht="16" x14ac:dyDescent="0.2">
      <c r="A636" s="88" t="str">
        <f t="shared" si="55"/>
        <v/>
      </c>
      <c r="B636" s="78">
        <f t="shared" si="58"/>
        <v>612</v>
      </c>
      <c r="C636" s="79" t="s">
        <v>36</v>
      </c>
      <c r="D636" s="74">
        <f t="shared" si="59"/>
        <v>253.07621904444682</v>
      </c>
      <c r="E636" s="75">
        <f t="shared" si="57"/>
        <v>7007.3944057228746</v>
      </c>
      <c r="F636" s="76">
        <f t="shared" si="56"/>
        <v>44084</v>
      </c>
      <c r="G636" s="77" t="str">
        <f t="shared" si="60"/>
        <v>01:56</v>
      </c>
    </row>
    <row r="637" spans="1:7" ht="16" x14ac:dyDescent="0.2">
      <c r="A637" s="88" t="str">
        <f t="shared" si="55"/>
        <v/>
      </c>
      <c r="B637" s="78">
        <f t="shared" si="58"/>
        <v>613</v>
      </c>
      <c r="C637" s="79" t="s">
        <v>36</v>
      </c>
      <c r="D637" s="74">
        <f t="shared" si="59"/>
        <v>253.48992322527232</v>
      </c>
      <c r="E637" s="75">
        <f t="shared" si="57"/>
        <v>42752.125284216396</v>
      </c>
      <c r="F637" s="76">
        <f t="shared" si="56"/>
        <v>44084</v>
      </c>
      <c r="G637" s="77" t="str">
        <f t="shared" si="60"/>
        <v>11:52</v>
      </c>
    </row>
    <row r="638" spans="1:7" ht="16" x14ac:dyDescent="0.2">
      <c r="A638" s="88" t="str">
        <f t="shared" si="55"/>
        <v/>
      </c>
      <c r="B638" s="78">
        <f t="shared" si="58"/>
        <v>614</v>
      </c>
      <c r="C638" s="79" t="s">
        <v>36</v>
      </c>
      <c r="D638" s="74">
        <f t="shared" si="59"/>
        <v>253.90362740609783</v>
      </c>
      <c r="E638" s="75">
        <f t="shared" si="57"/>
        <v>78496.856162713651</v>
      </c>
      <c r="F638" s="76">
        <f t="shared" si="56"/>
        <v>44084</v>
      </c>
      <c r="G638" s="77" t="str">
        <f t="shared" si="60"/>
        <v>21:48</v>
      </c>
    </row>
    <row r="639" spans="1:7" ht="16" x14ac:dyDescent="0.2">
      <c r="A639" s="88" t="str">
        <f t="shared" si="55"/>
        <v/>
      </c>
      <c r="B639" s="78">
        <f t="shared" si="58"/>
        <v>615</v>
      </c>
      <c r="C639" s="79" t="s">
        <v>36</v>
      </c>
      <c r="D639" s="74">
        <f t="shared" si="59"/>
        <v>254.31733158692333</v>
      </c>
      <c r="E639" s="75">
        <f t="shared" si="57"/>
        <v>27841.587041210896</v>
      </c>
      <c r="F639" s="76">
        <f t="shared" si="56"/>
        <v>44085</v>
      </c>
      <c r="G639" s="77" t="str">
        <f t="shared" si="60"/>
        <v>07:44</v>
      </c>
    </row>
    <row r="640" spans="1:7" ht="16" x14ac:dyDescent="0.2">
      <c r="A640" s="88" t="str">
        <f t="shared" si="55"/>
        <v/>
      </c>
      <c r="B640" s="78">
        <f t="shared" si="58"/>
        <v>616</v>
      </c>
      <c r="C640" s="79" t="s">
        <v>36</v>
      </c>
      <c r="D640" s="74">
        <f t="shared" si="59"/>
        <v>254.73103576774884</v>
      </c>
      <c r="E640" s="75">
        <f t="shared" si="57"/>
        <v>63586.317919704423</v>
      </c>
      <c r="F640" s="76">
        <f t="shared" si="56"/>
        <v>44085</v>
      </c>
      <c r="G640" s="77" t="str">
        <f t="shared" si="60"/>
        <v>17:39</v>
      </c>
    </row>
    <row r="641" spans="1:7" ht="16" x14ac:dyDescent="0.2">
      <c r="A641" s="88" t="str">
        <f t="shared" si="55"/>
        <v/>
      </c>
      <c r="B641" s="78">
        <f t="shared" si="58"/>
        <v>617</v>
      </c>
      <c r="C641" s="79" t="s">
        <v>36</v>
      </c>
      <c r="D641" s="74">
        <f t="shared" si="59"/>
        <v>255.14473994857434</v>
      </c>
      <c r="E641" s="75">
        <f t="shared" si="57"/>
        <v>12931.048798201669</v>
      </c>
      <c r="F641" s="76">
        <f t="shared" si="56"/>
        <v>44086</v>
      </c>
      <c r="G641" s="77" t="str">
        <f t="shared" si="60"/>
        <v>03:35</v>
      </c>
    </row>
    <row r="642" spans="1:7" ht="16" x14ac:dyDescent="0.2">
      <c r="A642" s="88" t="str">
        <f t="shared" si="55"/>
        <v/>
      </c>
      <c r="B642" s="78">
        <f t="shared" si="58"/>
        <v>618</v>
      </c>
      <c r="C642" s="79" t="s">
        <v>36</v>
      </c>
      <c r="D642" s="74">
        <f t="shared" si="59"/>
        <v>255.55844412939985</v>
      </c>
      <c r="E642" s="75">
        <f t="shared" si="57"/>
        <v>48675.77967669892</v>
      </c>
      <c r="F642" s="76">
        <f t="shared" si="56"/>
        <v>44086</v>
      </c>
      <c r="G642" s="77" t="str">
        <f t="shared" si="60"/>
        <v>13:31</v>
      </c>
    </row>
    <row r="643" spans="1:7" ht="16" x14ac:dyDescent="0.2">
      <c r="A643" s="88" t="str">
        <f t="shared" si="55"/>
        <v/>
      </c>
      <c r="B643" s="78">
        <f t="shared" si="58"/>
        <v>619</v>
      </c>
      <c r="C643" s="79" t="s">
        <v>36</v>
      </c>
      <c r="D643" s="74">
        <f t="shared" si="59"/>
        <v>255.97214831022535</v>
      </c>
      <c r="E643" s="75">
        <f t="shared" si="57"/>
        <v>84420.510555196175</v>
      </c>
      <c r="F643" s="76">
        <f t="shared" si="56"/>
        <v>44086</v>
      </c>
      <c r="G643" s="77" t="str">
        <f t="shared" si="60"/>
        <v>23:27</v>
      </c>
    </row>
    <row r="644" spans="1:7" ht="16" x14ac:dyDescent="0.2">
      <c r="A644" s="88" t="str">
        <f t="shared" si="55"/>
        <v/>
      </c>
      <c r="B644" s="78">
        <f t="shared" si="58"/>
        <v>620</v>
      </c>
      <c r="C644" s="79" t="s">
        <v>36</v>
      </c>
      <c r="D644" s="74">
        <f t="shared" si="59"/>
        <v>256.38585249105085</v>
      </c>
      <c r="E644" s="75">
        <f t="shared" si="57"/>
        <v>33765.241433693416</v>
      </c>
      <c r="F644" s="76">
        <f t="shared" si="56"/>
        <v>44087</v>
      </c>
      <c r="G644" s="77" t="str">
        <f t="shared" si="60"/>
        <v>09:22</v>
      </c>
    </row>
    <row r="645" spans="1:7" ht="16" x14ac:dyDescent="0.2">
      <c r="A645" s="88" t="str">
        <f t="shared" si="55"/>
        <v/>
      </c>
      <c r="B645" s="78">
        <f t="shared" si="58"/>
        <v>621</v>
      </c>
      <c r="C645" s="79" t="s">
        <v>36</v>
      </c>
      <c r="D645" s="74">
        <f t="shared" si="59"/>
        <v>256.79955667187636</v>
      </c>
      <c r="E645" s="75">
        <f t="shared" si="57"/>
        <v>69509.972312183221</v>
      </c>
      <c r="F645" s="76">
        <f t="shared" si="56"/>
        <v>44087</v>
      </c>
      <c r="G645" s="77" t="str">
        <f t="shared" si="60"/>
        <v>19:18</v>
      </c>
    </row>
    <row r="646" spans="1:7" ht="16" x14ac:dyDescent="0.2">
      <c r="A646" s="88" t="str">
        <f t="shared" si="55"/>
        <v/>
      </c>
      <c r="B646" s="78">
        <f t="shared" si="58"/>
        <v>622</v>
      </c>
      <c r="C646" s="79" t="s">
        <v>36</v>
      </c>
      <c r="D646" s="74">
        <f t="shared" si="59"/>
        <v>257.21326085270186</v>
      </c>
      <c r="E646" s="75">
        <f t="shared" si="57"/>
        <v>18854.703190680466</v>
      </c>
      <c r="F646" s="76">
        <f t="shared" si="56"/>
        <v>44088</v>
      </c>
      <c r="G646" s="77" t="str">
        <f t="shared" si="60"/>
        <v>05:14</v>
      </c>
    </row>
    <row r="647" spans="1:7" ht="16" x14ac:dyDescent="0.2">
      <c r="A647" s="88" t="str">
        <f t="shared" si="55"/>
        <v/>
      </c>
      <c r="B647" s="78">
        <f t="shared" si="58"/>
        <v>623</v>
      </c>
      <c r="C647" s="79" t="s">
        <v>36</v>
      </c>
      <c r="D647" s="74">
        <f t="shared" si="59"/>
        <v>257.62696503352737</v>
      </c>
      <c r="E647" s="75">
        <f t="shared" si="57"/>
        <v>54599.434069177711</v>
      </c>
      <c r="F647" s="76">
        <f t="shared" si="56"/>
        <v>44088</v>
      </c>
      <c r="G647" s="77" t="str">
        <f t="shared" si="60"/>
        <v>15:09</v>
      </c>
    </row>
    <row r="648" spans="1:7" ht="16" x14ac:dyDescent="0.2">
      <c r="A648" s="88" t="str">
        <f t="shared" si="55"/>
        <v/>
      </c>
      <c r="B648" s="78">
        <f t="shared" si="58"/>
        <v>624</v>
      </c>
      <c r="C648" s="79" t="s">
        <v>36</v>
      </c>
      <c r="D648" s="74">
        <f t="shared" si="59"/>
        <v>258.04066921435287</v>
      </c>
      <c r="E648" s="75">
        <f t="shared" si="57"/>
        <v>3944.1649476749631</v>
      </c>
      <c r="F648" s="76">
        <f t="shared" si="56"/>
        <v>44089</v>
      </c>
      <c r="G648" s="77" t="str">
        <f t="shared" si="60"/>
        <v>01:05</v>
      </c>
    </row>
    <row r="649" spans="1:7" ht="16" x14ac:dyDescent="0.2">
      <c r="A649" s="88" t="str">
        <f t="shared" si="55"/>
        <v/>
      </c>
      <c r="B649" s="78">
        <f t="shared" si="58"/>
        <v>625</v>
      </c>
      <c r="C649" s="79" t="s">
        <v>36</v>
      </c>
      <c r="D649" s="74">
        <f t="shared" si="59"/>
        <v>258.45437339517838</v>
      </c>
      <c r="E649" s="75">
        <f t="shared" si="57"/>
        <v>39688.895826172215</v>
      </c>
      <c r="F649" s="76">
        <f t="shared" si="56"/>
        <v>44089</v>
      </c>
      <c r="G649" s="77" t="str">
        <f t="shared" si="60"/>
        <v>11:01</v>
      </c>
    </row>
    <row r="650" spans="1:7" ht="16" x14ac:dyDescent="0.2">
      <c r="A650" s="88" t="str">
        <f t="shared" si="55"/>
        <v/>
      </c>
      <c r="B650" s="78">
        <f t="shared" si="58"/>
        <v>626</v>
      </c>
      <c r="C650" s="79" t="s">
        <v>36</v>
      </c>
      <c r="D650" s="74">
        <f t="shared" si="59"/>
        <v>258.86807757600388</v>
      </c>
      <c r="E650" s="75">
        <f t="shared" si="57"/>
        <v>75433.62670466573</v>
      </c>
      <c r="F650" s="76">
        <f t="shared" si="56"/>
        <v>44089</v>
      </c>
      <c r="G650" s="77" t="str">
        <f t="shared" si="60"/>
        <v>20:57</v>
      </c>
    </row>
    <row r="651" spans="1:7" ht="16" x14ac:dyDescent="0.2">
      <c r="A651" s="88" t="str">
        <f t="shared" si="55"/>
        <v/>
      </c>
      <c r="B651" s="78">
        <f t="shared" si="58"/>
        <v>627</v>
      </c>
      <c r="C651" s="79" t="s">
        <v>36</v>
      </c>
      <c r="D651" s="74">
        <f t="shared" si="59"/>
        <v>259.28178175682939</v>
      </c>
      <c r="E651" s="75">
        <f t="shared" si="57"/>
        <v>24778.357583162986</v>
      </c>
      <c r="F651" s="76">
        <f t="shared" si="56"/>
        <v>44090</v>
      </c>
      <c r="G651" s="77" t="str">
        <f t="shared" si="60"/>
        <v>06:52</v>
      </c>
    </row>
    <row r="652" spans="1:7" ht="16" x14ac:dyDescent="0.2">
      <c r="A652" s="88" t="str">
        <f t="shared" si="55"/>
        <v/>
      </c>
      <c r="B652" s="78">
        <f t="shared" si="58"/>
        <v>628</v>
      </c>
      <c r="C652" s="79" t="s">
        <v>36</v>
      </c>
      <c r="D652" s="74">
        <f t="shared" si="59"/>
        <v>259.69548593765489</v>
      </c>
      <c r="E652" s="75">
        <f t="shared" si="57"/>
        <v>60523.088461660234</v>
      </c>
      <c r="F652" s="76">
        <f t="shared" si="56"/>
        <v>44090</v>
      </c>
      <c r="G652" s="77" t="str">
        <f t="shared" si="60"/>
        <v>16:48</v>
      </c>
    </row>
    <row r="653" spans="1:7" ht="16" x14ac:dyDescent="0.2">
      <c r="A653" s="88" t="str">
        <f t="shared" si="55"/>
        <v/>
      </c>
      <c r="B653" s="78">
        <f t="shared" si="58"/>
        <v>629</v>
      </c>
      <c r="C653" s="79" t="s">
        <v>36</v>
      </c>
      <c r="D653" s="74">
        <f t="shared" si="59"/>
        <v>260.1091901184804</v>
      </c>
      <c r="E653" s="75">
        <f t="shared" si="57"/>
        <v>9867.8193401537574</v>
      </c>
      <c r="F653" s="76">
        <f t="shared" si="56"/>
        <v>44091</v>
      </c>
      <c r="G653" s="77" t="str">
        <f t="shared" si="60"/>
        <v>02:44</v>
      </c>
    </row>
    <row r="654" spans="1:7" ht="16" x14ac:dyDescent="0.2">
      <c r="A654" s="88" t="str">
        <f t="shared" si="55"/>
        <v/>
      </c>
      <c r="B654" s="78">
        <f t="shared" si="58"/>
        <v>630</v>
      </c>
      <c r="C654" s="79" t="s">
        <v>36</v>
      </c>
      <c r="D654" s="74">
        <f t="shared" si="59"/>
        <v>260.5228942993059</v>
      </c>
      <c r="E654" s="75">
        <f t="shared" si="57"/>
        <v>45612.550218651006</v>
      </c>
      <c r="F654" s="76">
        <f t="shared" si="56"/>
        <v>44091</v>
      </c>
      <c r="G654" s="77" t="str">
        <f t="shared" si="60"/>
        <v>12:40</v>
      </c>
    </row>
    <row r="655" spans="1:7" ht="16" x14ac:dyDescent="0.2">
      <c r="A655" s="88" t="str">
        <f t="shared" si="55"/>
        <v/>
      </c>
      <c r="B655" s="78">
        <f t="shared" si="58"/>
        <v>631</v>
      </c>
      <c r="C655" s="79" t="s">
        <v>36</v>
      </c>
      <c r="D655" s="74">
        <f t="shared" si="59"/>
        <v>260.93659848013141</v>
      </c>
      <c r="E655" s="75">
        <f t="shared" si="57"/>
        <v>81357.281097144529</v>
      </c>
      <c r="F655" s="76">
        <f t="shared" si="56"/>
        <v>44091</v>
      </c>
      <c r="G655" s="77" t="str">
        <f t="shared" si="60"/>
        <v>22:35</v>
      </c>
    </row>
    <row r="656" spans="1:7" ht="16" x14ac:dyDescent="0.2">
      <c r="A656" s="88" t="str">
        <f t="shared" si="55"/>
        <v/>
      </c>
      <c r="B656" s="78">
        <f t="shared" si="58"/>
        <v>632</v>
      </c>
      <c r="C656" s="79" t="s">
        <v>36</v>
      </c>
      <c r="D656" s="74">
        <f t="shared" si="59"/>
        <v>261.35030266095691</v>
      </c>
      <c r="E656" s="75">
        <f t="shared" si="57"/>
        <v>30702.011975641781</v>
      </c>
      <c r="F656" s="76">
        <f t="shared" si="56"/>
        <v>44092</v>
      </c>
      <c r="G656" s="77" t="str">
        <f t="shared" si="60"/>
        <v>08:31</v>
      </c>
    </row>
    <row r="657" spans="1:7" ht="16" x14ac:dyDescent="0.2">
      <c r="A657" s="88" t="str">
        <f t="shared" si="55"/>
        <v/>
      </c>
      <c r="B657" s="78">
        <f t="shared" si="58"/>
        <v>633</v>
      </c>
      <c r="C657" s="79" t="s">
        <v>36</v>
      </c>
      <c r="D657" s="74">
        <f t="shared" si="59"/>
        <v>261.76400684178242</v>
      </c>
      <c r="E657" s="75">
        <f t="shared" si="57"/>
        <v>66446.742854139025</v>
      </c>
      <c r="F657" s="76">
        <f t="shared" si="56"/>
        <v>44092</v>
      </c>
      <c r="G657" s="77" t="str">
        <f t="shared" si="60"/>
        <v>18:27</v>
      </c>
    </row>
    <row r="658" spans="1:7" ht="16" x14ac:dyDescent="0.2">
      <c r="A658" s="88" t="str">
        <f t="shared" si="55"/>
        <v/>
      </c>
      <c r="B658" s="78">
        <f t="shared" si="58"/>
        <v>634</v>
      </c>
      <c r="C658" s="79" t="s">
        <v>36</v>
      </c>
      <c r="D658" s="74">
        <f t="shared" si="59"/>
        <v>262.17771102260792</v>
      </c>
      <c r="E658" s="75">
        <f t="shared" si="57"/>
        <v>15791.473732632552</v>
      </c>
      <c r="F658" s="76">
        <f t="shared" si="56"/>
        <v>44093</v>
      </c>
      <c r="G658" s="77" t="str">
        <f t="shared" si="60"/>
        <v>04:23</v>
      </c>
    </row>
    <row r="659" spans="1:7" ht="16" x14ac:dyDescent="0.2">
      <c r="A659" s="88" t="str">
        <f t="shared" si="55"/>
        <v/>
      </c>
      <c r="B659" s="78">
        <f t="shared" si="58"/>
        <v>635</v>
      </c>
      <c r="C659" s="79" t="s">
        <v>36</v>
      </c>
      <c r="D659" s="74">
        <f t="shared" si="59"/>
        <v>262.59141520343343</v>
      </c>
      <c r="E659" s="75">
        <f t="shared" si="57"/>
        <v>51536.204611129804</v>
      </c>
      <c r="F659" s="76">
        <f t="shared" si="56"/>
        <v>44093</v>
      </c>
      <c r="G659" s="77" t="str">
        <f t="shared" si="60"/>
        <v>14:18</v>
      </c>
    </row>
    <row r="660" spans="1:7" ht="16" x14ac:dyDescent="0.2">
      <c r="A660" s="88" t="str">
        <f t="shared" si="55"/>
        <v/>
      </c>
      <c r="B660" s="78">
        <f t="shared" si="58"/>
        <v>636</v>
      </c>
      <c r="C660" s="79" t="s">
        <v>36</v>
      </c>
      <c r="D660" s="74">
        <f t="shared" si="59"/>
        <v>263.00511938425893</v>
      </c>
      <c r="E660" s="75">
        <f t="shared" si="57"/>
        <v>880.93548962705097</v>
      </c>
      <c r="F660" s="76">
        <f t="shared" si="56"/>
        <v>44094</v>
      </c>
      <c r="G660" s="77" t="str">
        <f t="shared" si="60"/>
        <v>00:14</v>
      </c>
    </row>
    <row r="661" spans="1:7" ht="16" x14ac:dyDescent="0.2">
      <c r="A661" s="88" t="str">
        <f t="shared" si="55"/>
        <v/>
      </c>
      <c r="B661" s="78">
        <f t="shared" si="58"/>
        <v>637</v>
      </c>
      <c r="C661" s="79" t="s">
        <v>36</v>
      </c>
      <c r="D661" s="74">
        <f t="shared" si="59"/>
        <v>263.41882356508444</v>
      </c>
      <c r="E661" s="75">
        <f t="shared" si="57"/>
        <v>36625.666368124301</v>
      </c>
      <c r="F661" s="76">
        <f t="shared" si="56"/>
        <v>44094</v>
      </c>
      <c r="G661" s="77" t="str">
        <f t="shared" si="60"/>
        <v>10:10</v>
      </c>
    </row>
    <row r="662" spans="1:7" ht="16" x14ac:dyDescent="0.2">
      <c r="A662" s="88" t="str">
        <f t="shared" si="55"/>
        <v/>
      </c>
      <c r="B662" s="78">
        <f t="shared" si="58"/>
        <v>638</v>
      </c>
      <c r="C662" s="79" t="s">
        <v>36</v>
      </c>
      <c r="D662" s="74">
        <f t="shared" si="59"/>
        <v>263.83252774590994</v>
      </c>
      <c r="E662" s="75">
        <f t="shared" si="57"/>
        <v>72370.397246621549</v>
      </c>
      <c r="F662" s="76">
        <f t="shared" si="56"/>
        <v>44094</v>
      </c>
      <c r="G662" s="77" t="str">
        <f t="shared" si="60"/>
        <v>20:06</v>
      </c>
    </row>
    <row r="663" spans="1:7" ht="16" x14ac:dyDescent="0.2">
      <c r="A663" s="88" t="str">
        <f t="shared" ref="A663:A726" si="61">IF(INT(D663)=$D$10-1,IF(A662="",1,A662+1),"")</f>
        <v/>
      </c>
      <c r="B663" s="78">
        <f t="shared" si="58"/>
        <v>639</v>
      </c>
      <c r="C663" s="79" t="s">
        <v>36</v>
      </c>
      <c r="D663" s="74">
        <f t="shared" si="59"/>
        <v>264.24623192673545</v>
      </c>
      <c r="E663" s="75">
        <f t="shared" si="57"/>
        <v>21715.128125115072</v>
      </c>
      <c r="F663" s="76">
        <f t="shared" si="56"/>
        <v>44095</v>
      </c>
      <c r="G663" s="77" t="str">
        <f t="shared" si="60"/>
        <v>06:01</v>
      </c>
    </row>
    <row r="664" spans="1:7" ht="16" x14ac:dyDescent="0.2">
      <c r="A664" s="88" t="str">
        <f t="shared" si="61"/>
        <v/>
      </c>
      <c r="B664" s="78">
        <f t="shared" si="58"/>
        <v>640</v>
      </c>
      <c r="C664" s="79" t="s">
        <v>36</v>
      </c>
      <c r="D664" s="74">
        <f t="shared" si="59"/>
        <v>264.65993610756095</v>
      </c>
      <c r="E664" s="75">
        <f t="shared" si="57"/>
        <v>57459.859003612321</v>
      </c>
      <c r="F664" s="76">
        <f t="shared" si="56"/>
        <v>44095</v>
      </c>
      <c r="G664" s="77" t="str">
        <f t="shared" si="60"/>
        <v>15:57</v>
      </c>
    </row>
    <row r="665" spans="1:7" ht="16" x14ac:dyDescent="0.2">
      <c r="A665" s="88" t="str">
        <f t="shared" si="61"/>
        <v/>
      </c>
      <c r="B665" s="78">
        <f t="shared" si="58"/>
        <v>641</v>
      </c>
      <c r="C665" s="79" t="s">
        <v>36</v>
      </c>
      <c r="D665" s="74">
        <f t="shared" si="59"/>
        <v>265.07364028838646</v>
      </c>
      <c r="E665" s="75">
        <f t="shared" si="57"/>
        <v>6804.5898821058454</v>
      </c>
      <c r="F665" s="76">
        <f t="shared" ref="F665:F728" si="62">DATE($D$6,1,1+INT(D665))</f>
        <v>44096</v>
      </c>
      <c r="G665" s="77" t="str">
        <f t="shared" si="60"/>
        <v>01:53</v>
      </c>
    </row>
    <row r="666" spans="1:7" ht="16" x14ac:dyDescent="0.2">
      <c r="A666" s="88" t="str">
        <f t="shared" si="61"/>
        <v/>
      </c>
      <c r="B666" s="78">
        <f t="shared" si="58"/>
        <v>642</v>
      </c>
      <c r="C666" s="79" t="s">
        <v>36</v>
      </c>
      <c r="D666" s="74">
        <f t="shared" si="59"/>
        <v>265.48734446921196</v>
      </c>
      <c r="E666" s="75">
        <f t="shared" ref="E666:E729" si="63">MOD(D666*3600*24,3600*24)+(B666/870)*600</f>
        <v>42549.320760603092</v>
      </c>
      <c r="F666" s="76">
        <f t="shared" si="62"/>
        <v>44096</v>
      </c>
      <c r="G666" s="77" t="str">
        <f t="shared" si="60"/>
        <v>11:49</v>
      </c>
    </row>
    <row r="667" spans="1:7" ht="16" x14ac:dyDescent="0.2">
      <c r="A667" s="88" t="str">
        <f t="shared" si="61"/>
        <v/>
      </c>
      <c r="B667" s="78">
        <f t="shared" ref="B667:B730" si="64">B666+1</f>
        <v>643</v>
      </c>
      <c r="C667" s="79" t="s">
        <v>36</v>
      </c>
      <c r="D667" s="74">
        <f t="shared" ref="D667:D730" si="65">D666+(360/870.187)</f>
        <v>265.90104865003747</v>
      </c>
      <c r="E667" s="75">
        <f t="shared" si="63"/>
        <v>78294.051639100348</v>
      </c>
      <c r="F667" s="76">
        <f t="shared" si="62"/>
        <v>44096</v>
      </c>
      <c r="G667" s="77" t="str">
        <f t="shared" ref="G667:G730" si="66">CONCATENATE(TEXT(INT(E667/3600),"00"),":",TEXT(INT((E667-3600*INT(E667/3600))/60),"00"))</f>
        <v>21:44</v>
      </c>
    </row>
    <row r="668" spans="1:7" ht="16" x14ac:dyDescent="0.2">
      <c r="A668" s="88" t="str">
        <f t="shared" si="61"/>
        <v/>
      </c>
      <c r="B668" s="78">
        <f t="shared" si="64"/>
        <v>644</v>
      </c>
      <c r="C668" s="79" t="s">
        <v>36</v>
      </c>
      <c r="D668" s="74">
        <f t="shared" si="65"/>
        <v>266.31475283086297</v>
      </c>
      <c r="E668" s="75">
        <f t="shared" si="63"/>
        <v>27638.782517593867</v>
      </c>
      <c r="F668" s="76">
        <f t="shared" si="62"/>
        <v>44097</v>
      </c>
      <c r="G668" s="77" t="str">
        <f t="shared" si="66"/>
        <v>07:40</v>
      </c>
    </row>
    <row r="669" spans="1:7" ht="16" x14ac:dyDescent="0.2">
      <c r="A669" s="88" t="str">
        <f t="shared" si="61"/>
        <v/>
      </c>
      <c r="B669" s="78">
        <f t="shared" si="64"/>
        <v>645</v>
      </c>
      <c r="C669" s="79" t="s">
        <v>36</v>
      </c>
      <c r="D669" s="74">
        <f t="shared" si="65"/>
        <v>266.72845701168848</v>
      </c>
      <c r="E669" s="75">
        <f t="shared" si="63"/>
        <v>63383.513396091119</v>
      </c>
      <c r="F669" s="76">
        <f t="shared" si="62"/>
        <v>44097</v>
      </c>
      <c r="G669" s="77" t="str">
        <f t="shared" si="66"/>
        <v>17:36</v>
      </c>
    </row>
    <row r="670" spans="1:7" ht="16" x14ac:dyDescent="0.2">
      <c r="A670" s="88" t="str">
        <f t="shared" si="61"/>
        <v/>
      </c>
      <c r="B670" s="78">
        <f t="shared" si="64"/>
        <v>646</v>
      </c>
      <c r="C670" s="79" t="s">
        <v>36</v>
      </c>
      <c r="D670" s="74">
        <f t="shared" si="65"/>
        <v>267.14216119251398</v>
      </c>
      <c r="E670" s="75">
        <f t="shared" si="63"/>
        <v>12728.244274588365</v>
      </c>
      <c r="F670" s="76">
        <f t="shared" si="62"/>
        <v>44098</v>
      </c>
      <c r="G670" s="77" t="str">
        <f t="shared" si="66"/>
        <v>03:32</v>
      </c>
    </row>
    <row r="671" spans="1:7" ht="16" x14ac:dyDescent="0.2">
      <c r="A671" s="88" t="str">
        <f t="shared" si="61"/>
        <v/>
      </c>
      <c r="B671" s="78">
        <f t="shared" si="64"/>
        <v>647</v>
      </c>
      <c r="C671" s="79" t="s">
        <v>36</v>
      </c>
      <c r="D671" s="74">
        <f t="shared" si="65"/>
        <v>267.55586537333949</v>
      </c>
      <c r="E671" s="75">
        <f t="shared" si="63"/>
        <v>48472.97515308189</v>
      </c>
      <c r="F671" s="76">
        <f t="shared" si="62"/>
        <v>44098</v>
      </c>
      <c r="G671" s="77" t="str">
        <f t="shared" si="66"/>
        <v>13:27</v>
      </c>
    </row>
    <row r="672" spans="1:7" ht="16" x14ac:dyDescent="0.2">
      <c r="A672" s="88" t="str">
        <f t="shared" si="61"/>
        <v/>
      </c>
      <c r="B672" s="78">
        <f t="shared" si="64"/>
        <v>648</v>
      </c>
      <c r="C672" s="79" t="s">
        <v>36</v>
      </c>
      <c r="D672" s="74">
        <f t="shared" si="65"/>
        <v>267.96956955416499</v>
      </c>
      <c r="E672" s="75">
        <f t="shared" si="63"/>
        <v>84217.706031579146</v>
      </c>
      <c r="F672" s="76">
        <f t="shared" si="62"/>
        <v>44098</v>
      </c>
      <c r="G672" s="77" t="str">
        <f t="shared" si="66"/>
        <v>23:23</v>
      </c>
    </row>
    <row r="673" spans="1:7" ht="16" x14ac:dyDescent="0.2">
      <c r="A673" s="88" t="str">
        <f t="shared" si="61"/>
        <v/>
      </c>
      <c r="B673" s="78">
        <f t="shared" si="64"/>
        <v>649</v>
      </c>
      <c r="C673" s="79" t="s">
        <v>36</v>
      </c>
      <c r="D673" s="74">
        <f t="shared" si="65"/>
        <v>268.3832737349905</v>
      </c>
      <c r="E673" s="75">
        <f t="shared" si="63"/>
        <v>33562.436910076387</v>
      </c>
      <c r="F673" s="76">
        <f t="shared" si="62"/>
        <v>44099</v>
      </c>
      <c r="G673" s="77" t="str">
        <f t="shared" si="66"/>
        <v>09:19</v>
      </c>
    </row>
    <row r="674" spans="1:7" ht="16" x14ac:dyDescent="0.2">
      <c r="A674" s="88" t="str">
        <f t="shared" si="61"/>
        <v/>
      </c>
      <c r="B674" s="78">
        <f t="shared" si="64"/>
        <v>650</v>
      </c>
      <c r="C674" s="79" t="s">
        <v>36</v>
      </c>
      <c r="D674" s="74">
        <f t="shared" si="65"/>
        <v>268.796977915816</v>
      </c>
      <c r="E674" s="75">
        <f t="shared" si="63"/>
        <v>69307.167788573643</v>
      </c>
      <c r="F674" s="76">
        <f t="shared" si="62"/>
        <v>44099</v>
      </c>
      <c r="G674" s="77" t="str">
        <f t="shared" si="66"/>
        <v>19:15</v>
      </c>
    </row>
    <row r="675" spans="1:7" ht="16" x14ac:dyDescent="0.2">
      <c r="A675" s="88" t="str">
        <f t="shared" si="61"/>
        <v/>
      </c>
      <c r="B675" s="78">
        <f t="shared" si="64"/>
        <v>651</v>
      </c>
      <c r="C675" s="79" t="s">
        <v>36</v>
      </c>
      <c r="D675" s="74">
        <f t="shared" si="65"/>
        <v>269.21068209664151</v>
      </c>
      <c r="E675" s="75">
        <f t="shared" si="63"/>
        <v>18651.898667067162</v>
      </c>
      <c r="F675" s="76">
        <f t="shared" si="62"/>
        <v>44100</v>
      </c>
      <c r="G675" s="77" t="str">
        <f t="shared" si="66"/>
        <v>05:10</v>
      </c>
    </row>
    <row r="676" spans="1:7" ht="16" x14ac:dyDescent="0.2">
      <c r="A676" s="88" t="str">
        <f t="shared" si="61"/>
        <v/>
      </c>
      <c r="B676" s="78">
        <f t="shared" si="64"/>
        <v>652</v>
      </c>
      <c r="C676" s="79" t="s">
        <v>36</v>
      </c>
      <c r="D676" s="74">
        <f t="shared" si="65"/>
        <v>269.62438627746701</v>
      </c>
      <c r="E676" s="75">
        <f t="shared" si="63"/>
        <v>54396.629545560681</v>
      </c>
      <c r="F676" s="76">
        <f t="shared" si="62"/>
        <v>44100</v>
      </c>
      <c r="G676" s="77" t="str">
        <f t="shared" si="66"/>
        <v>15:06</v>
      </c>
    </row>
    <row r="677" spans="1:7" ht="16" x14ac:dyDescent="0.2">
      <c r="A677" s="88" t="str">
        <f t="shared" si="61"/>
        <v/>
      </c>
      <c r="B677" s="78">
        <f t="shared" si="64"/>
        <v>653</v>
      </c>
      <c r="C677" s="79" t="s">
        <v>36</v>
      </c>
      <c r="D677" s="74">
        <f t="shared" si="65"/>
        <v>270.03809045829252</v>
      </c>
      <c r="E677" s="75">
        <f t="shared" si="63"/>
        <v>3741.3604240579339</v>
      </c>
      <c r="F677" s="76">
        <f t="shared" si="62"/>
        <v>44101</v>
      </c>
      <c r="G677" s="77" t="str">
        <f t="shared" si="66"/>
        <v>01:02</v>
      </c>
    </row>
    <row r="678" spans="1:7" ht="16" x14ac:dyDescent="0.2">
      <c r="A678" s="88" t="str">
        <f t="shared" si="61"/>
        <v/>
      </c>
      <c r="B678" s="78">
        <f t="shared" si="64"/>
        <v>654</v>
      </c>
      <c r="C678" s="79" t="s">
        <v>36</v>
      </c>
      <c r="D678" s="74">
        <f t="shared" si="65"/>
        <v>270.45179463911802</v>
      </c>
      <c r="E678" s="75">
        <f t="shared" si="63"/>
        <v>39486.091302555185</v>
      </c>
      <c r="F678" s="76">
        <f t="shared" si="62"/>
        <v>44101</v>
      </c>
      <c r="G678" s="77" t="str">
        <f t="shared" si="66"/>
        <v>10:58</v>
      </c>
    </row>
    <row r="679" spans="1:7" ht="16" x14ac:dyDescent="0.2">
      <c r="A679" s="88" t="str">
        <f t="shared" si="61"/>
        <v/>
      </c>
      <c r="B679" s="78">
        <f t="shared" si="64"/>
        <v>655</v>
      </c>
      <c r="C679" s="79" t="s">
        <v>36</v>
      </c>
      <c r="D679" s="74">
        <f t="shared" si="65"/>
        <v>270.86549881994353</v>
      </c>
      <c r="E679" s="75">
        <f t="shared" si="63"/>
        <v>75230.822181052426</v>
      </c>
      <c r="F679" s="76">
        <f t="shared" si="62"/>
        <v>44101</v>
      </c>
      <c r="G679" s="77" t="str">
        <f t="shared" si="66"/>
        <v>20:53</v>
      </c>
    </row>
    <row r="680" spans="1:7" ht="16" x14ac:dyDescent="0.2">
      <c r="A680" s="88" t="str">
        <f t="shared" si="61"/>
        <v/>
      </c>
      <c r="B680" s="78">
        <f t="shared" si="64"/>
        <v>656</v>
      </c>
      <c r="C680" s="79" t="s">
        <v>36</v>
      </c>
      <c r="D680" s="74">
        <f t="shared" si="65"/>
        <v>271.27920300076903</v>
      </c>
      <c r="E680" s="75">
        <f t="shared" si="63"/>
        <v>24575.553059549682</v>
      </c>
      <c r="F680" s="76">
        <f t="shared" si="62"/>
        <v>44102</v>
      </c>
      <c r="G680" s="77" t="str">
        <f t="shared" si="66"/>
        <v>06:49</v>
      </c>
    </row>
    <row r="681" spans="1:7" ht="16" x14ac:dyDescent="0.2">
      <c r="A681" s="88" t="str">
        <f t="shared" si="61"/>
        <v/>
      </c>
      <c r="B681" s="78">
        <f t="shared" si="64"/>
        <v>657</v>
      </c>
      <c r="C681" s="79" t="s">
        <v>36</v>
      </c>
      <c r="D681" s="74">
        <f t="shared" si="65"/>
        <v>271.69290718159453</v>
      </c>
      <c r="E681" s="75">
        <f t="shared" si="63"/>
        <v>60320.283938043205</v>
      </c>
      <c r="F681" s="76">
        <f t="shared" si="62"/>
        <v>44102</v>
      </c>
      <c r="G681" s="77" t="str">
        <f t="shared" si="66"/>
        <v>16:45</v>
      </c>
    </row>
    <row r="682" spans="1:7" ht="16" x14ac:dyDescent="0.2">
      <c r="A682" s="88" t="str">
        <f t="shared" si="61"/>
        <v/>
      </c>
      <c r="B682" s="78">
        <f t="shared" si="64"/>
        <v>658</v>
      </c>
      <c r="C682" s="79" t="s">
        <v>36</v>
      </c>
      <c r="D682" s="74">
        <f t="shared" si="65"/>
        <v>272.10661136242004</v>
      </c>
      <c r="E682" s="75">
        <f t="shared" si="63"/>
        <v>9665.0148165404535</v>
      </c>
      <c r="F682" s="76">
        <f t="shared" si="62"/>
        <v>44103</v>
      </c>
      <c r="G682" s="77" t="str">
        <f t="shared" si="66"/>
        <v>02:41</v>
      </c>
    </row>
    <row r="683" spans="1:7" ht="16" x14ac:dyDescent="0.2">
      <c r="A683" s="88" t="str">
        <f t="shared" si="61"/>
        <v/>
      </c>
      <c r="B683" s="78">
        <f t="shared" si="64"/>
        <v>659</v>
      </c>
      <c r="C683" s="79" t="s">
        <v>36</v>
      </c>
      <c r="D683" s="74">
        <f t="shared" si="65"/>
        <v>272.52031554324554</v>
      </c>
      <c r="E683" s="75">
        <f t="shared" si="63"/>
        <v>45409.745695037702</v>
      </c>
      <c r="F683" s="76">
        <f t="shared" si="62"/>
        <v>44103</v>
      </c>
      <c r="G683" s="77" t="str">
        <f t="shared" si="66"/>
        <v>12:36</v>
      </c>
    </row>
    <row r="684" spans="1:7" ht="16" x14ac:dyDescent="0.2">
      <c r="A684" s="88" t="str">
        <f t="shared" si="61"/>
        <v/>
      </c>
      <c r="B684" s="78">
        <f t="shared" si="64"/>
        <v>660</v>
      </c>
      <c r="C684" s="79" t="s">
        <v>36</v>
      </c>
      <c r="D684" s="74">
        <f t="shared" si="65"/>
        <v>272.93401972407105</v>
      </c>
      <c r="E684" s="75">
        <f t="shared" si="63"/>
        <v>81154.476573531225</v>
      </c>
      <c r="F684" s="76">
        <f t="shared" si="62"/>
        <v>44103</v>
      </c>
      <c r="G684" s="77" t="str">
        <f t="shared" si="66"/>
        <v>22:32</v>
      </c>
    </row>
    <row r="685" spans="1:7" ht="16" x14ac:dyDescent="0.2">
      <c r="A685" s="88" t="str">
        <f t="shared" si="61"/>
        <v/>
      </c>
      <c r="B685" s="78">
        <f t="shared" si="64"/>
        <v>661</v>
      </c>
      <c r="C685" s="79" t="s">
        <v>36</v>
      </c>
      <c r="D685" s="74">
        <f t="shared" si="65"/>
        <v>273.34772390489655</v>
      </c>
      <c r="E685" s="75">
        <f t="shared" si="63"/>
        <v>30499.207452028477</v>
      </c>
      <c r="F685" s="76">
        <f t="shared" si="62"/>
        <v>44104</v>
      </c>
      <c r="G685" s="77" t="str">
        <f t="shared" si="66"/>
        <v>08:28</v>
      </c>
    </row>
    <row r="686" spans="1:7" ht="16" x14ac:dyDescent="0.2">
      <c r="A686" s="88" t="str">
        <f t="shared" si="61"/>
        <v/>
      </c>
      <c r="B686" s="78">
        <f t="shared" si="64"/>
        <v>662</v>
      </c>
      <c r="C686" s="79" t="s">
        <v>36</v>
      </c>
      <c r="D686" s="74">
        <f t="shared" si="65"/>
        <v>273.76142808572206</v>
      </c>
      <c r="E686" s="75">
        <f t="shared" si="63"/>
        <v>66243.938330521996</v>
      </c>
      <c r="F686" s="76">
        <f t="shared" si="62"/>
        <v>44104</v>
      </c>
      <c r="G686" s="77" t="str">
        <f t="shared" si="66"/>
        <v>18:24</v>
      </c>
    </row>
    <row r="687" spans="1:7" ht="16" x14ac:dyDescent="0.2">
      <c r="A687" s="88" t="str">
        <f t="shared" si="61"/>
        <v/>
      </c>
      <c r="B687" s="78">
        <f t="shared" si="64"/>
        <v>663</v>
      </c>
      <c r="C687" s="79" t="s">
        <v>36</v>
      </c>
      <c r="D687" s="74">
        <f t="shared" si="65"/>
        <v>274.17513226654756</v>
      </c>
      <c r="E687" s="75">
        <f t="shared" si="63"/>
        <v>15588.669209019248</v>
      </c>
      <c r="F687" s="76">
        <f t="shared" si="62"/>
        <v>44105</v>
      </c>
      <c r="G687" s="77" t="str">
        <f t="shared" si="66"/>
        <v>04:19</v>
      </c>
    </row>
    <row r="688" spans="1:7" ht="16" x14ac:dyDescent="0.2">
      <c r="A688" s="88" t="str">
        <f t="shared" si="61"/>
        <v/>
      </c>
      <c r="B688" s="78">
        <f t="shared" si="64"/>
        <v>664</v>
      </c>
      <c r="C688" s="79" t="s">
        <v>36</v>
      </c>
      <c r="D688" s="74">
        <f t="shared" si="65"/>
        <v>274.58883644737307</v>
      </c>
      <c r="E688" s="75">
        <f t="shared" si="63"/>
        <v>51333.4000875165</v>
      </c>
      <c r="F688" s="76">
        <f t="shared" si="62"/>
        <v>44105</v>
      </c>
      <c r="G688" s="77" t="str">
        <f t="shared" si="66"/>
        <v>14:15</v>
      </c>
    </row>
    <row r="689" spans="1:7" ht="16" x14ac:dyDescent="0.2">
      <c r="A689" s="88" t="str">
        <f t="shared" si="61"/>
        <v/>
      </c>
      <c r="B689" s="78">
        <f t="shared" si="64"/>
        <v>665</v>
      </c>
      <c r="C689" s="79" t="s">
        <v>36</v>
      </c>
      <c r="D689" s="74">
        <f t="shared" si="65"/>
        <v>275.00254062819857</v>
      </c>
      <c r="E689" s="75">
        <f t="shared" si="63"/>
        <v>678.13096601002178</v>
      </c>
      <c r="F689" s="76">
        <f t="shared" si="62"/>
        <v>44106</v>
      </c>
      <c r="G689" s="77" t="str">
        <f t="shared" si="66"/>
        <v>00:11</v>
      </c>
    </row>
    <row r="690" spans="1:7" ht="16" x14ac:dyDescent="0.2">
      <c r="A690" s="88" t="str">
        <f t="shared" si="61"/>
        <v/>
      </c>
      <c r="B690" s="78">
        <f t="shared" si="64"/>
        <v>666</v>
      </c>
      <c r="C690" s="79" t="s">
        <v>36</v>
      </c>
      <c r="D690" s="74">
        <f t="shared" si="65"/>
        <v>275.41624480902408</v>
      </c>
      <c r="E690" s="75">
        <f t="shared" si="63"/>
        <v>36422.861844507272</v>
      </c>
      <c r="F690" s="76">
        <f t="shared" si="62"/>
        <v>44106</v>
      </c>
      <c r="G690" s="77" t="str">
        <f t="shared" si="66"/>
        <v>10:07</v>
      </c>
    </row>
    <row r="691" spans="1:7" ht="16" x14ac:dyDescent="0.2">
      <c r="A691" s="88" t="str">
        <f t="shared" si="61"/>
        <v/>
      </c>
      <c r="B691" s="78">
        <f t="shared" si="64"/>
        <v>667</v>
      </c>
      <c r="C691" s="79" t="s">
        <v>36</v>
      </c>
      <c r="D691" s="74">
        <f t="shared" si="65"/>
        <v>275.82994898984958</v>
      </c>
      <c r="E691" s="75">
        <f t="shared" si="63"/>
        <v>72167.59272300452</v>
      </c>
      <c r="F691" s="76">
        <f t="shared" si="62"/>
        <v>44106</v>
      </c>
      <c r="G691" s="77" t="str">
        <f t="shared" si="66"/>
        <v>20:02</v>
      </c>
    </row>
    <row r="692" spans="1:7" ht="16" x14ac:dyDescent="0.2">
      <c r="A692" s="88" t="str">
        <f t="shared" si="61"/>
        <v/>
      </c>
      <c r="B692" s="78">
        <f t="shared" si="64"/>
        <v>668</v>
      </c>
      <c r="C692" s="79" t="s">
        <v>36</v>
      </c>
      <c r="D692" s="74">
        <f t="shared" si="65"/>
        <v>276.24365317067509</v>
      </c>
      <c r="E692" s="75">
        <f t="shared" si="63"/>
        <v>21512.323601501768</v>
      </c>
      <c r="F692" s="76">
        <f t="shared" si="62"/>
        <v>44107</v>
      </c>
      <c r="G692" s="77" t="str">
        <f t="shared" si="66"/>
        <v>05:58</v>
      </c>
    </row>
    <row r="693" spans="1:7" ht="16" x14ac:dyDescent="0.2">
      <c r="A693" s="88" t="str">
        <f t="shared" si="61"/>
        <v/>
      </c>
      <c r="B693" s="78">
        <f t="shared" si="64"/>
        <v>669</v>
      </c>
      <c r="C693" s="79" t="s">
        <v>36</v>
      </c>
      <c r="D693" s="74">
        <f t="shared" si="65"/>
        <v>276.65735735150059</v>
      </c>
      <c r="E693" s="75">
        <f t="shared" si="63"/>
        <v>57257.054479999017</v>
      </c>
      <c r="F693" s="76">
        <f t="shared" si="62"/>
        <v>44107</v>
      </c>
      <c r="G693" s="77" t="str">
        <f t="shared" si="66"/>
        <v>15:54</v>
      </c>
    </row>
    <row r="694" spans="1:7" ht="16" x14ac:dyDescent="0.2">
      <c r="A694" s="88" t="str">
        <f t="shared" si="61"/>
        <v/>
      </c>
      <c r="B694" s="78">
        <f t="shared" si="64"/>
        <v>670</v>
      </c>
      <c r="C694" s="79" t="s">
        <v>36</v>
      </c>
      <c r="D694" s="74">
        <f t="shared" si="65"/>
        <v>277.0710615323261</v>
      </c>
      <c r="E694" s="75">
        <f t="shared" si="63"/>
        <v>6601.7853584925415</v>
      </c>
      <c r="F694" s="76">
        <f t="shared" si="62"/>
        <v>44108</v>
      </c>
      <c r="G694" s="77" t="str">
        <f t="shared" si="66"/>
        <v>01:50</v>
      </c>
    </row>
    <row r="695" spans="1:7" ht="16" x14ac:dyDescent="0.2">
      <c r="A695" s="88" t="str">
        <f t="shared" si="61"/>
        <v/>
      </c>
      <c r="B695" s="78">
        <f t="shared" si="64"/>
        <v>671</v>
      </c>
      <c r="C695" s="79" t="s">
        <v>36</v>
      </c>
      <c r="D695" s="74">
        <f t="shared" si="65"/>
        <v>277.4847657131516</v>
      </c>
      <c r="E695" s="75">
        <f t="shared" si="63"/>
        <v>42346.516236986063</v>
      </c>
      <c r="F695" s="76">
        <f t="shared" si="62"/>
        <v>44108</v>
      </c>
      <c r="G695" s="77" t="str">
        <f t="shared" si="66"/>
        <v>11:45</v>
      </c>
    </row>
    <row r="696" spans="1:7" ht="16" x14ac:dyDescent="0.2">
      <c r="A696" s="88" t="str">
        <f t="shared" si="61"/>
        <v/>
      </c>
      <c r="B696" s="78">
        <f t="shared" si="64"/>
        <v>672</v>
      </c>
      <c r="C696" s="79" t="s">
        <v>36</v>
      </c>
      <c r="D696" s="74">
        <f t="shared" si="65"/>
        <v>277.89846989397711</v>
      </c>
      <c r="E696" s="75">
        <f t="shared" si="63"/>
        <v>78091.247115483318</v>
      </c>
      <c r="F696" s="76">
        <f t="shared" si="62"/>
        <v>44108</v>
      </c>
      <c r="G696" s="77" t="str">
        <f t="shared" si="66"/>
        <v>21:41</v>
      </c>
    </row>
    <row r="697" spans="1:7" ht="16" x14ac:dyDescent="0.2">
      <c r="A697" s="88" t="str">
        <f t="shared" si="61"/>
        <v/>
      </c>
      <c r="B697" s="78">
        <f t="shared" si="64"/>
        <v>673</v>
      </c>
      <c r="C697" s="79" t="s">
        <v>36</v>
      </c>
      <c r="D697" s="74">
        <f t="shared" si="65"/>
        <v>278.31217407480261</v>
      </c>
      <c r="E697" s="75">
        <f t="shared" si="63"/>
        <v>27435.977993980563</v>
      </c>
      <c r="F697" s="76">
        <f t="shared" si="62"/>
        <v>44109</v>
      </c>
      <c r="G697" s="77" t="str">
        <f t="shared" si="66"/>
        <v>07:37</v>
      </c>
    </row>
    <row r="698" spans="1:7" ht="16" x14ac:dyDescent="0.2">
      <c r="A698" s="88" t="str">
        <f t="shared" si="61"/>
        <v/>
      </c>
      <c r="B698" s="78">
        <f t="shared" si="64"/>
        <v>674</v>
      </c>
      <c r="C698" s="79" t="s">
        <v>36</v>
      </c>
      <c r="D698" s="74">
        <f t="shared" si="65"/>
        <v>278.72587825562812</v>
      </c>
      <c r="E698" s="75">
        <f t="shared" si="63"/>
        <v>63180.708872477815</v>
      </c>
      <c r="F698" s="76">
        <f t="shared" si="62"/>
        <v>44109</v>
      </c>
      <c r="G698" s="77" t="str">
        <f t="shared" si="66"/>
        <v>17:33</v>
      </c>
    </row>
    <row r="699" spans="1:7" ht="16" x14ac:dyDescent="0.2">
      <c r="A699" s="88" t="str">
        <f t="shared" si="61"/>
        <v/>
      </c>
      <c r="B699" s="78">
        <f t="shared" si="64"/>
        <v>675</v>
      </c>
      <c r="C699" s="79" t="s">
        <v>36</v>
      </c>
      <c r="D699" s="74">
        <f t="shared" si="65"/>
        <v>279.13958243645362</v>
      </c>
      <c r="E699" s="75">
        <f t="shared" si="63"/>
        <v>12525.439750971336</v>
      </c>
      <c r="F699" s="76">
        <f t="shared" si="62"/>
        <v>44110</v>
      </c>
      <c r="G699" s="77" t="str">
        <f t="shared" si="66"/>
        <v>03:28</v>
      </c>
    </row>
    <row r="700" spans="1:7" ht="16" x14ac:dyDescent="0.2">
      <c r="A700" s="88" t="str">
        <f t="shared" si="61"/>
        <v/>
      </c>
      <c r="B700" s="78">
        <f t="shared" si="64"/>
        <v>676</v>
      </c>
      <c r="C700" s="79" t="s">
        <v>36</v>
      </c>
      <c r="D700" s="74">
        <f t="shared" si="65"/>
        <v>279.55328661727913</v>
      </c>
      <c r="E700" s="75">
        <f t="shared" si="63"/>
        <v>48270.170629468586</v>
      </c>
      <c r="F700" s="76">
        <f t="shared" si="62"/>
        <v>44110</v>
      </c>
      <c r="G700" s="77" t="str">
        <f t="shared" si="66"/>
        <v>13:24</v>
      </c>
    </row>
    <row r="701" spans="1:7" ht="16" x14ac:dyDescent="0.2">
      <c r="A701" s="88" t="str">
        <f t="shared" si="61"/>
        <v/>
      </c>
      <c r="B701" s="78">
        <f t="shared" si="64"/>
        <v>677</v>
      </c>
      <c r="C701" s="79" t="s">
        <v>36</v>
      </c>
      <c r="D701" s="74">
        <f t="shared" si="65"/>
        <v>279.96699079810463</v>
      </c>
      <c r="E701" s="75">
        <f t="shared" si="63"/>
        <v>84014.901507965842</v>
      </c>
      <c r="F701" s="76">
        <f t="shared" si="62"/>
        <v>44110</v>
      </c>
      <c r="G701" s="77" t="str">
        <f t="shared" si="66"/>
        <v>23:20</v>
      </c>
    </row>
    <row r="702" spans="1:7" ht="16" x14ac:dyDescent="0.2">
      <c r="A702" s="88" t="str">
        <f t="shared" si="61"/>
        <v/>
      </c>
      <c r="B702" s="78">
        <f t="shared" si="64"/>
        <v>678</v>
      </c>
      <c r="C702" s="79" t="s">
        <v>36</v>
      </c>
      <c r="D702" s="74">
        <f t="shared" si="65"/>
        <v>280.38069497893014</v>
      </c>
      <c r="E702" s="75">
        <f t="shared" si="63"/>
        <v>33359.632386459358</v>
      </c>
      <c r="F702" s="76">
        <f t="shared" si="62"/>
        <v>44111</v>
      </c>
      <c r="G702" s="77" t="str">
        <f t="shared" si="66"/>
        <v>09:15</v>
      </c>
    </row>
    <row r="703" spans="1:7" ht="16" x14ac:dyDescent="0.2">
      <c r="A703" s="88" t="str">
        <f t="shared" si="61"/>
        <v/>
      </c>
      <c r="B703" s="78">
        <f t="shared" si="64"/>
        <v>679</v>
      </c>
      <c r="C703" s="79" t="s">
        <v>36</v>
      </c>
      <c r="D703" s="74">
        <f t="shared" si="65"/>
        <v>280.79439915975564</v>
      </c>
      <c r="E703" s="75">
        <f t="shared" si="63"/>
        <v>69104.363264956613</v>
      </c>
      <c r="F703" s="76">
        <f t="shared" si="62"/>
        <v>44111</v>
      </c>
      <c r="G703" s="77" t="str">
        <f t="shared" si="66"/>
        <v>19:11</v>
      </c>
    </row>
    <row r="704" spans="1:7" ht="16" x14ac:dyDescent="0.2">
      <c r="A704" s="88" t="str">
        <f t="shared" si="61"/>
        <v/>
      </c>
      <c r="B704" s="78">
        <f t="shared" si="64"/>
        <v>680</v>
      </c>
      <c r="C704" s="79" t="s">
        <v>36</v>
      </c>
      <c r="D704" s="74">
        <f t="shared" si="65"/>
        <v>281.20810334058115</v>
      </c>
      <c r="E704" s="75">
        <f t="shared" si="63"/>
        <v>18449.094143453858</v>
      </c>
      <c r="F704" s="76">
        <f t="shared" si="62"/>
        <v>44112</v>
      </c>
      <c r="G704" s="77" t="str">
        <f t="shared" si="66"/>
        <v>05:07</v>
      </c>
    </row>
    <row r="705" spans="1:7" ht="16" x14ac:dyDescent="0.2">
      <c r="A705" s="88" t="str">
        <f t="shared" si="61"/>
        <v/>
      </c>
      <c r="B705" s="78">
        <f t="shared" si="64"/>
        <v>681</v>
      </c>
      <c r="C705" s="79" t="s">
        <v>36</v>
      </c>
      <c r="D705" s="74">
        <f t="shared" si="65"/>
        <v>281.62180752140665</v>
      </c>
      <c r="E705" s="75">
        <f t="shared" si="63"/>
        <v>54193.825021947378</v>
      </c>
      <c r="F705" s="76">
        <f t="shared" si="62"/>
        <v>44112</v>
      </c>
      <c r="G705" s="77" t="str">
        <f t="shared" si="66"/>
        <v>15:03</v>
      </c>
    </row>
    <row r="706" spans="1:7" ht="16" x14ac:dyDescent="0.2">
      <c r="A706" s="88" t="str">
        <f t="shared" si="61"/>
        <v/>
      </c>
      <c r="B706" s="78">
        <f t="shared" si="64"/>
        <v>682</v>
      </c>
      <c r="C706" s="79" t="s">
        <v>36</v>
      </c>
      <c r="D706" s="74">
        <f t="shared" si="65"/>
        <v>282.03551170223216</v>
      </c>
      <c r="E706" s="75">
        <f t="shared" si="63"/>
        <v>3538.55590044463</v>
      </c>
      <c r="F706" s="76">
        <f t="shared" si="62"/>
        <v>44113</v>
      </c>
      <c r="G706" s="77" t="str">
        <f t="shared" si="66"/>
        <v>00:58</v>
      </c>
    </row>
    <row r="707" spans="1:7" ht="16" x14ac:dyDescent="0.2">
      <c r="A707" s="88" t="str">
        <f t="shared" si="61"/>
        <v/>
      </c>
      <c r="B707" s="78">
        <f t="shared" si="64"/>
        <v>683</v>
      </c>
      <c r="C707" s="79" t="s">
        <v>36</v>
      </c>
      <c r="D707" s="74">
        <f t="shared" si="65"/>
        <v>282.44921588305766</v>
      </c>
      <c r="E707" s="75">
        <f t="shared" si="63"/>
        <v>39283.286778938156</v>
      </c>
      <c r="F707" s="76">
        <f t="shared" si="62"/>
        <v>44113</v>
      </c>
      <c r="G707" s="77" t="str">
        <f t="shared" si="66"/>
        <v>10:54</v>
      </c>
    </row>
    <row r="708" spans="1:7" ht="16" x14ac:dyDescent="0.2">
      <c r="A708" s="88" t="str">
        <f t="shared" si="61"/>
        <v/>
      </c>
      <c r="B708" s="78">
        <f t="shared" si="64"/>
        <v>684</v>
      </c>
      <c r="C708" s="79" t="s">
        <v>36</v>
      </c>
      <c r="D708" s="74">
        <f t="shared" si="65"/>
        <v>282.86292006388317</v>
      </c>
      <c r="E708" s="75">
        <f t="shared" si="63"/>
        <v>75028.017657435397</v>
      </c>
      <c r="F708" s="76">
        <f t="shared" si="62"/>
        <v>44113</v>
      </c>
      <c r="G708" s="77" t="str">
        <f t="shared" si="66"/>
        <v>20:50</v>
      </c>
    </row>
    <row r="709" spans="1:7" ht="16" x14ac:dyDescent="0.2">
      <c r="A709" s="88" t="str">
        <f t="shared" si="61"/>
        <v/>
      </c>
      <c r="B709" s="78">
        <f t="shared" si="64"/>
        <v>685</v>
      </c>
      <c r="C709" s="79" t="s">
        <v>36</v>
      </c>
      <c r="D709" s="74">
        <f t="shared" si="65"/>
        <v>283.27662424470867</v>
      </c>
      <c r="E709" s="75">
        <f t="shared" si="63"/>
        <v>24372.748535932653</v>
      </c>
      <c r="F709" s="76">
        <f t="shared" si="62"/>
        <v>44114</v>
      </c>
      <c r="G709" s="77" t="str">
        <f t="shared" si="66"/>
        <v>06:46</v>
      </c>
    </row>
    <row r="710" spans="1:7" ht="16" x14ac:dyDescent="0.2">
      <c r="A710" s="88" t="str">
        <f t="shared" si="61"/>
        <v/>
      </c>
      <c r="B710" s="78">
        <f t="shared" si="64"/>
        <v>686</v>
      </c>
      <c r="C710" s="79" t="s">
        <v>36</v>
      </c>
      <c r="D710" s="74">
        <f t="shared" si="65"/>
        <v>283.69032842553418</v>
      </c>
      <c r="E710" s="75">
        <f t="shared" si="63"/>
        <v>60117.479414429901</v>
      </c>
      <c r="F710" s="76">
        <f t="shared" si="62"/>
        <v>44114</v>
      </c>
      <c r="G710" s="77" t="str">
        <f t="shared" si="66"/>
        <v>16:41</v>
      </c>
    </row>
    <row r="711" spans="1:7" ht="16" x14ac:dyDescent="0.2">
      <c r="A711" s="88" t="str">
        <f t="shared" si="61"/>
        <v/>
      </c>
      <c r="B711" s="78">
        <f t="shared" si="64"/>
        <v>687</v>
      </c>
      <c r="C711" s="79" t="s">
        <v>36</v>
      </c>
      <c r="D711" s="74">
        <f t="shared" si="65"/>
        <v>284.10403260635968</v>
      </c>
      <c r="E711" s="75">
        <f t="shared" si="63"/>
        <v>9462.2102929271496</v>
      </c>
      <c r="F711" s="76">
        <f t="shared" si="62"/>
        <v>44115</v>
      </c>
      <c r="G711" s="77" t="str">
        <f t="shared" si="66"/>
        <v>02:37</v>
      </c>
    </row>
    <row r="712" spans="1:7" ht="16" x14ac:dyDescent="0.2">
      <c r="A712" s="88" t="str">
        <f t="shared" si="61"/>
        <v/>
      </c>
      <c r="B712" s="78">
        <f t="shared" si="64"/>
        <v>688</v>
      </c>
      <c r="C712" s="79" t="s">
        <v>36</v>
      </c>
      <c r="D712" s="74">
        <f t="shared" si="65"/>
        <v>284.51773678718519</v>
      </c>
      <c r="E712" s="75">
        <f t="shared" si="63"/>
        <v>45206.941171420673</v>
      </c>
      <c r="F712" s="76">
        <f t="shared" si="62"/>
        <v>44115</v>
      </c>
      <c r="G712" s="77" t="str">
        <f t="shared" si="66"/>
        <v>12:33</v>
      </c>
    </row>
    <row r="713" spans="1:7" ht="16" x14ac:dyDescent="0.2">
      <c r="A713" s="88" t="str">
        <f t="shared" si="61"/>
        <v/>
      </c>
      <c r="B713" s="78">
        <f t="shared" si="64"/>
        <v>689</v>
      </c>
      <c r="C713" s="79" t="s">
        <v>36</v>
      </c>
      <c r="D713" s="74">
        <f t="shared" si="65"/>
        <v>284.93144096801069</v>
      </c>
      <c r="E713" s="75">
        <f t="shared" si="63"/>
        <v>80951.672049917921</v>
      </c>
      <c r="F713" s="76">
        <f t="shared" si="62"/>
        <v>44115</v>
      </c>
      <c r="G713" s="77" t="str">
        <f t="shared" si="66"/>
        <v>22:29</v>
      </c>
    </row>
    <row r="714" spans="1:7" ht="16" x14ac:dyDescent="0.2">
      <c r="A714" s="88" t="str">
        <f t="shared" si="61"/>
        <v/>
      </c>
      <c r="B714" s="78">
        <f t="shared" si="64"/>
        <v>690</v>
      </c>
      <c r="C714" s="79" t="s">
        <v>36</v>
      </c>
      <c r="D714" s="74">
        <f t="shared" si="65"/>
        <v>285.3451451488362</v>
      </c>
      <c r="E714" s="75">
        <f t="shared" si="63"/>
        <v>30296.402928411448</v>
      </c>
      <c r="F714" s="76">
        <f t="shared" si="62"/>
        <v>44116</v>
      </c>
      <c r="G714" s="77" t="str">
        <f t="shared" si="66"/>
        <v>08:24</v>
      </c>
    </row>
    <row r="715" spans="1:7" ht="16" x14ac:dyDescent="0.2">
      <c r="A715" s="88" t="str">
        <f t="shared" si="61"/>
        <v/>
      </c>
      <c r="B715" s="78">
        <f t="shared" si="64"/>
        <v>691</v>
      </c>
      <c r="C715" s="79" t="s">
        <v>36</v>
      </c>
      <c r="D715" s="74">
        <f t="shared" si="65"/>
        <v>285.7588493296617</v>
      </c>
      <c r="E715" s="75">
        <f t="shared" si="63"/>
        <v>66041.133806908692</v>
      </c>
      <c r="F715" s="76">
        <f t="shared" si="62"/>
        <v>44116</v>
      </c>
      <c r="G715" s="77" t="str">
        <f t="shared" si="66"/>
        <v>18:20</v>
      </c>
    </row>
    <row r="716" spans="1:7" ht="16" x14ac:dyDescent="0.2">
      <c r="A716" s="88" t="str">
        <f t="shared" si="61"/>
        <v/>
      </c>
      <c r="B716" s="78">
        <f t="shared" si="64"/>
        <v>692</v>
      </c>
      <c r="C716" s="79" t="s">
        <v>36</v>
      </c>
      <c r="D716" s="74">
        <f t="shared" si="65"/>
        <v>286.17255351048721</v>
      </c>
      <c r="E716" s="75">
        <f t="shared" si="63"/>
        <v>15385.864685405944</v>
      </c>
      <c r="F716" s="76">
        <f t="shared" si="62"/>
        <v>44117</v>
      </c>
      <c r="G716" s="77" t="str">
        <f t="shared" si="66"/>
        <v>04:16</v>
      </c>
    </row>
    <row r="717" spans="1:7" ht="16" x14ac:dyDescent="0.2">
      <c r="A717" s="88" t="str">
        <f t="shared" si="61"/>
        <v/>
      </c>
      <c r="B717" s="78">
        <f t="shared" si="64"/>
        <v>693</v>
      </c>
      <c r="C717" s="79" t="s">
        <v>36</v>
      </c>
      <c r="D717" s="74">
        <f t="shared" si="65"/>
        <v>286.58625769131271</v>
      </c>
      <c r="E717" s="75">
        <f t="shared" si="63"/>
        <v>51130.595563899471</v>
      </c>
      <c r="F717" s="76">
        <f t="shared" si="62"/>
        <v>44117</v>
      </c>
      <c r="G717" s="77" t="str">
        <f t="shared" si="66"/>
        <v>14:12</v>
      </c>
    </row>
    <row r="718" spans="1:7" ht="16" x14ac:dyDescent="0.2">
      <c r="A718" s="88" t="str">
        <f t="shared" si="61"/>
        <v/>
      </c>
      <c r="B718" s="78">
        <f t="shared" si="64"/>
        <v>694</v>
      </c>
      <c r="C718" s="79" t="s">
        <v>36</v>
      </c>
      <c r="D718" s="74">
        <f t="shared" si="65"/>
        <v>286.99996187213821</v>
      </c>
      <c r="E718" s="75">
        <f t="shared" si="63"/>
        <v>86875.326442396719</v>
      </c>
      <c r="F718" s="76">
        <f t="shared" si="62"/>
        <v>44117</v>
      </c>
      <c r="G718" s="77" t="str">
        <f t="shared" si="66"/>
        <v>24:07</v>
      </c>
    </row>
    <row r="719" spans="1:7" ht="16" x14ac:dyDescent="0.2">
      <c r="A719" s="88" t="str">
        <f t="shared" si="61"/>
        <v/>
      </c>
      <c r="B719" s="78">
        <f t="shared" si="64"/>
        <v>695</v>
      </c>
      <c r="C719" s="79" t="s">
        <v>36</v>
      </c>
      <c r="D719" s="74">
        <f t="shared" si="65"/>
        <v>287.41366605296372</v>
      </c>
      <c r="E719" s="75">
        <f t="shared" si="63"/>
        <v>36220.057320893968</v>
      </c>
      <c r="F719" s="76">
        <f t="shared" si="62"/>
        <v>44118</v>
      </c>
      <c r="G719" s="77" t="str">
        <f t="shared" si="66"/>
        <v>10:03</v>
      </c>
    </row>
    <row r="720" spans="1:7" ht="16" x14ac:dyDescent="0.2">
      <c r="A720" s="88" t="str">
        <f t="shared" si="61"/>
        <v/>
      </c>
      <c r="B720" s="78">
        <f t="shared" si="64"/>
        <v>696</v>
      </c>
      <c r="C720" s="79" t="s">
        <v>36</v>
      </c>
      <c r="D720" s="74">
        <f t="shared" si="65"/>
        <v>287.82737023378922</v>
      </c>
      <c r="E720" s="75">
        <f t="shared" si="63"/>
        <v>71964.788199387491</v>
      </c>
      <c r="F720" s="76">
        <f t="shared" si="62"/>
        <v>44118</v>
      </c>
      <c r="G720" s="77" t="str">
        <f t="shared" si="66"/>
        <v>19:59</v>
      </c>
    </row>
    <row r="721" spans="1:7" ht="16" x14ac:dyDescent="0.2">
      <c r="A721" s="88" t="str">
        <f t="shared" si="61"/>
        <v/>
      </c>
      <c r="B721" s="78">
        <f t="shared" si="64"/>
        <v>697</v>
      </c>
      <c r="C721" s="79" t="s">
        <v>36</v>
      </c>
      <c r="D721" s="74">
        <f t="shared" si="65"/>
        <v>288.24107441461473</v>
      </c>
      <c r="E721" s="75">
        <f t="shared" si="63"/>
        <v>21309.519077884739</v>
      </c>
      <c r="F721" s="76">
        <f t="shared" si="62"/>
        <v>44119</v>
      </c>
      <c r="G721" s="77" t="str">
        <f t="shared" si="66"/>
        <v>05:55</v>
      </c>
    </row>
    <row r="722" spans="1:7" ht="16" x14ac:dyDescent="0.2">
      <c r="A722" s="88" t="str">
        <f t="shared" si="61"/>
        <v/>
      </c>
      <c r="B722" s="78">
        <f t="shared" si="64"/>
        <v>698</v>
      </c>
      <c r="C722" s="79" t="s">
        <v>36</v>
      </c>
      <c r="D722" s="74">
        <f t="shared" si="65"/>
        <v>288.65477859544023</v>
      </c>
      <c r="E722" s="75">
        <f t="shared" si="63"/>
        <v>57054.249956381987</v>
      </c>
      <c r="F722" s="76">
        <f t="shared" si="62"/>
        <v>44119</v>
      </c>
      <c r="G722" s="77" t="str">
        <f t="shared" si="66"/>
        <v>15:50</v>
      </c>
    </row>
    <row r="723" spans="1:7" ht="16" x14ac:dyDescent="0.2">
      <c r="A723" s="88" t="str">
        <f t="shared" si="61"/>
        <v/>
      </c>
      <c r="B723" s="78">
        <f t="shared" si="64"/>
        <v>699</v>
      </c>
      <c r="C723" s="79" t="s">
        <v>36</v>
      </c>
      <c r="D723" s="74">
        <f t="shared" si="65"/>
        <v>289.06848277626574</v>
      </c>
      <c r="E723" s="75">
        <f t="shared" si="63"/>
        <v>6398.9808348792376</v>
      </c>
      <c r="F723" s="76">
        <f t="shared" si="62"/>
        <v>44120</v>
      </c>
      <c r="G723" s="77" t="str">
        <f t="shared" si="66"/>
        <v>01:46</v>
      </c>
    </row>
    <row r="724" spans="1:7" ht="16" x14ac:dyDescent="0.2">
      <c r="A724" s="88" t="str">
        <f t="shared" si="61"/>
        <v/>
      </c>
      <c r="B724" s="78">
        <f t="shared" si="64"/>
        <v>700</v>
      </c>
      <c r="C724" s="79" t="s">
        <v>36</v>
      </c>
      <c r="D724" s="74">
        <f t="shared" si="65"/>
        <v>289.48218695709124</v>
      </c>
      <c r="E724" s="75">
        <f t="shared" si="63"/>
        <v>42143.711713372759</v>
      </c>
      <c r="F724" s="76">
        <f t="shared" si="62"/>
        <v>44120</v>
      </c>
      <c r="G724" s="77" t="str">
        <f t="shared" si="66"/>
        <v>11:42</v>
      </c>
    </row>
    <row r="725" spans="1:7" ht="16" x14ac:dyDescent="0.2">
      <c r="A725" s="88" t="str">
        <f t="shared" si="61"/>
        <v/>
      </c>
      <c r="B725" s="78">
        <f t="shared" si="64"/>
        <v>701</v>
      </c>
      <c r="C725" s="79" t="s">
        <v>36</v>
      </c>
      <c r="D725" s="74">
        <f t="shared" si="65"/>
        <v>289.89589113791675</v>
      </c>
      <c r="E725" s="75">
        <f t="shared" si="63"/>
        <v>77888.442591866289</v>
      </c>
      <c r="F725" s="76">
        <f t="shared" si="62"/>
        <v>44120</v>
      </c>
      <c r="G725" s="77" t="str">
        <f t="shared" si="66"/>
        <v>21:38</v>
      </c>
    </row>
    <row r="726" spans="1:7" ht="16" x14ac:dyDescent="0.2">
      <c r="A726" s="88" t="str">
        <f t="shared" si="61"/>
        <v/>
      </c>
      <c r="B726" s="78">
        <f t="shared" si="64"/>
        <v>702</v>
      </c>
      <c r="C726" s="79" t="s">
        <v>36</v>
      </c>
      <c r="D726" s="74">
        <f t="shared" si="65"/>
        <v>290.30959531874225</v>
      </c>
      <c r="E726" s="75">
        <f t="shared" si="63"/>
        <v>27233.173470363534</v>
      </c>
      <c r="F726" s="76">
        <f t="shared" si="62"/>
        <v>44121</v>
      </c>
      <c r="G726" s="77" t="str">
        <f t="shared" si="66"/>
        <v>07:33</v>
      </c>
    </row>
    <row r="727" spans="1:7" ht="16" x14ac:dyDescent="0.2">
      <c r="A727" s="88" t="str">
        <f t="shared" ref="A727:A790" si="67">IF(INT(D727)=$D$10-1,IF(A726="",1,A726+1),"")</f>
        <v/>
      </c>
      <c r="B727" s="78">
        <f t="shared" si="64"/>
        <v>703</v>
      </c>
      <c r="C727" s="79" t="s">
        <v>36</v>
      </c>
      <c r="D727" s="74">
        <f t="shared" si="65"/>
        <v>290.72329949956776</v>
      </c>
      <c r="E727" s="75">
        <f t="shared" si="63"/>
        <v>62977.904348860786</v>
      </c>
      <c r="F727" s="76">
        <f t="shared" si="62"/>
        <v>44121</v>
      </c>
      <c r="G727" s="77" t="str">
        <f t="shared" si="66"/>
        <v>17:29</v>
      </c>
    </row>
    <row r="728" spans="1:7" ht="16" x14ac:dyDescent="0.2">
      <c r="A728" s="88" t="str">
        <f t="shared" si="67"/>
        <v/>
      </c>
      <c r="B728" s="78">
        <f t="shared" si="64"/>
        <v>704</v>
      </c>
      <c r="C728" s="79" t="s">
        <v>36</v>
      </c>
      <c r="D728" s="74">
        <f t="shared" si="65"/>
        <v>291.13700368039326</v>
      </c>
      <c r="E728" s="75">
        <f t="shared" si="63"/>
        <v>12322.635227358032</v>
      </c>
      <c r="F728" s="76">
        <f t="shared" si="62"/>
        <v>44122</v>
      </c>
      <c r="G728" s="77" t="str">
        <f t="shared" si="66"/>
        <v>03:25</v>
      </c>
    </row>
    <row r="729" spans="1:7" ht="16" x14ac:dyDescent="0.2">
      <c r="A729" s="88" t="str">
        <f t="shared" si="67"/>
        <v/>
      </c>
      <c r="B729" s="78">
        <f t="shared" si="64"/>
        <v>705</v>
      </c>
      <c r="C729" s="79" t="s">
        <v>36</v>
      </c>
      <c r="D729" s="74">
        <f t="shared" si="65"/>
        <v>291.55070786121877</v>
      </c>
      <c r="E729" s="75">
        <f t="shared" si="63"/>
        <v>48067.366105855283</v>
      </c>
      <c r="F729" s="76">
        <f t="shared" ref="F729:F792" si="68">DATE($D$6,1,1+INT(D729))</f>
        <v>44122</v>
      </c>
      <c r="G729" s="77" t="str">
        <f t="shared" si="66"/>
        <v>13:21</v>
      </c>
    </row>
    <row r="730" spans="1:7" ht="16" x14ac:dyDescent="0.2">
      <c r="A730" s="88" t="str">
        <f t="shared" si="67"/>
        <v/>
      </c>
      <c r="B730" s="78">
        <f t="shared" si="64"/>
        <v>706</v>
      </c>
      <c r="C730" s="79" t="s">
        <v>36</v>
      </c>
      <c r="D730" s="74">
        <f t="shared" si="65"/>
        <v>291.96441204204427</v>
      </c>
      <c r="E730" s="75">
        <f t="shared" ref="E730:E793" si="69">MOD(D730*3600*24,3600*24)+(B730/870)*600</f>
        <v>83812.096984345088</v>
      </c>
      <c r="F730" s="76">
        <f t="shared" si="68"/>
        <v>44122</v>
      </c>
      <c r="G730" s="77" t="str">
        <f t="shared" si="66"/>
        <v>23:16</v>
      </c>
    </row>
    <row r="731" spans="1:7" ht="16" x14ac:dyDescent="0.2">
      <c r="A731" s="88" t="str">
        <f t="shared" si="67"/>
        <v/>
      </c>
      <c r="B731" s="78">
        <f t="shared" ref="B731:B794" si="70">B730+1</f>
        <v>707</v>
      </c>
      <c r="C731" s="79" t="s">
        <v>36</v>
      </c>
      <c r="D731" s="74">
        <f t="shared" ref="D731:D794" si="71">D730+(360/870.187)</f>
        <v>292.37811622286978</v>
      </c>
      <c r="E731" s="75">
        <f t="shared" si="69"/>
        <v>33156.827862846054</v>
      </c>
      <c r="F731" s="76">
        <f t="shared" si="68"/>
        <v>44123</v>
      </c>
      <c r="G731" s="77" t="str">
        <f t="shared" ref="G731:G794" si="72">CONCATENATE(TEXT(INT(E731/3600),"00"),":",TEXT(INT((E731-3600*INT(E731/3600))/60),"00"))</f>
        <v>09:12</v>
      </c>
    </row>
    <row r="732" spans="1:7" ht="16" x14ac:dyDescent="0.2">
      <c r="A732" s="88" t="str">
        <f t="shared" si="67"/>
        <v/>
      </c>
      <c r="B732" s="78">
        <f t="shared" si="70"/>
        <v>708</v>
      </c>
      <c r="C732" s="79" t="s">
        <v>36</v>
      </c>
      <c r="D732" s="74">
        <f t="shared" si="71"/>
        <v>292.79182040369528</v>
      </c>
      <c r="E732" s="75">
        <f t="shared" si="69"/>
        <v>68901.558741339584</v>
      </c>
      <c r="F732" s="76">
        <f t="shared" si="68"/>
        <v>44123</v>
      </c>
      <c r="G732" s="77" t="str">
        <f t="shared" si="72"/>
        <v>19:08</v>
      </c>
    </row>
    <row r="733" spans="1:7" ht="16" x14ac:dyDescent="0.2">
      <c r="A733" s="88" t="str">
        <f t="shared" si="67"/>
        <v/>
      </c>
      <c r="B733" s="78">
        <f t="shared" si="70"/>
        <v>709</v>
      </c>
      <c r="C733" s="79" t="s">
        <v>36</v>
      </c>
      <c r="D733" s="74">
        <f t="shared" si="71"/>
        <v>293.20552458452079</v>
      </c>
      <c r="E733" s="75">
        <f t="shared" si="69"/>
        <v>18246.289619836829</v>
      </c>
      <c r="F733" s="76">
        <f t="shared" si="68"/>
        <v>44124</v>
      </c>
      <c r="G733" s="77" t="str">
        <f t="shared" si="72"/>
        <v>05:04</v>
      </c>
    </row>
    <row r="734" spans="1:7" ht="16" x14ac:dyDescent="0.2">
      <c r="A734" s="88" t="str">
        <f t="shared" si="67"/>
        <v/>
      </c>
      <c r="B734" s="78">
        <f t="shared" si="70"/>
        <v>710</v>
      </c>
      <c r="C734" s="79" t="s">
        <v>36</v>
      </c>
      <c r="D734" s="74">
        <f t="shared" si="71"/>
        <v>293.61922876534629</v>
      </c>
      <c r="E734" s="75">
        <f t="shared" si="69"/>
        <v>53991.020498334074</v>
      </c>
      <c r="F734" s="76">
        <f t="shared" si="68"/>
        <v>44124</v>
      </c>
      <c r="G734" s="77" t="str">
        <f t="shared" si="72"/>
        <v>14:59</v>
      </c>
    </row>
    <row r="735" spans="1:7" ht="16" x14ac:dyDescent="0.2">
      <c r="A735" s="88" t="str">
        <f t="shared" si="67"/>
        <v/>
      </c>
      <c r="B735" s="78">
        <f t="shared" si="70"/>
        <v>711</v>
      </c>
      <c r="C735" s="79" t="s">
        <v>36</v>
      </c>
      <c r="D735" s="74">
        <f t="shared" si="71"/>
        <v>294.0329329461718</v>
      </c>
      <c r="E735" s="75">
        <f t="shared" si="69"/>
        <v>3335.7513768313261</v>
      </c>
      <c r="F735" s="76">
        <f t="shared" si="68"/>
        <v>44125</v>
      </c>
      <c r="G735" s="77" t="str">
        <f t="shared" si="72"/>
        <v>00:55</v>
      </c>
    </row>
    <row r="736" spans="1:7" ht="16" x14ac:dyDescent="0.2">
      <c r="A736" s="88" t="str">
        <f t="shared" si="67"/>
        <v/>
      </c>
      <c r="B736" s="78">
        <f t="shared" si="70"/>
        <v>712</v>
      </c>
      <c r="C736" s="79" t="s">
        <v>36</v>
      </c>
      <c r="D736" s="74">
        <f t="shared" si="71"/>
        <v>294.4466371269973</v>
      </c>
      <c r="E736" s="75">
        <f t="shared" si="69"/>
        <v>39080.482255324852</v>
      </c>
      <c r="F736" s="76">
        <f t="shared" si="68"/>
        <v>44125</v>
      </c>
      <c r="G736" s="77" t="str">
        <f t="shared" si="72"/>
        <v>10:51</v>
      </c>
    </row>
    <row r="737" spans="1:7" ht="16" x14ac:dyDescent="0.2">
      <c r="A737" s="88" t="str">
        <f t="shared" si="67"/>
        <v/>
      </c>
      <c r="B737" s="78">
        <f t="shared" si="70"/>
        <v>713</v>
      </c>
      <c r="C737" s="79" t="s">
        <v>36</v>
      </c>
      <c r="D737" s="74">
        <f t="shared" si="71"/>
        <v>294.86034130782281</v>
      </c>
      <c r="E737" s="75">
        <f t="shared" si="69"/>
        <v>74825.213133825819</v>
      </c>
      <c r="F737" s="76">
        <f t="shared" si="68"/>
        <v>44125</v>
      </c>
      <c r="G737" s="77" t="str">
        <f t="shared" si="72"/>
        <v>20:47</v>
      </c>
    </row>
    <row r="738" spans="1:7" ht="16" x14ac:dyDescent="0.2">
      <c r="A738" s="88" t="str">
        <f t="shared" si="67"/>
        <v/>
      </c>
      <c r="B738" s="78">
        <f t="shared" si="70"/>
        <v>714</v>
      </c>
      <c r="C738" s="79" t="s">
        <v>36</v>
      </c>
      <c r="D738" s="74">
        <f t="shared" si="71"/>
        <v>295.27404548864831</v>
      </c>
      <c r="E738" s="75">
        <f t="shared" si="69"/>
        <v>24169.944012315624</v>
      </c>
      <c r="F738" s="76">
        <f t="shared" si="68"/>
        <v>44126</v>
      </c>
      <c r="G738" s="77" t="str">
        <f t="shared" si="72"/>
        <v>06:42</v>
      </c>
    </row>
    <row r="739" spans="1:7" ht="16" x14ac:dyDescent="0.2">
      <c r="A739" s="88" t="str">
        <f t="shared" si="67"/>
        <v/>
      </c>
      <c r="B739" s="78">
        <f t="shared" si="70"/>
        <v>715</v>
      </c>
      <c r="C739" s="79" t="s">
        <v>36</v>
      </c>
      <c r="D739" s="74">
        <f t="shared" si="71"/>
        <v>295.68774966947382</v>
      </c>
      <c r="E739" s="75">
        <f t="shared" si="69"/>
        <v>59914.674890812872</v>
      </c>
      <c r="F739" s="76">
        <f t="shared" si="68"/>
        <v>44126</v>
      </c>
      <c r="G739" s="77" t="str">
        <f t="shared" si="72"/>
        <v>16:38</v>
      </c>
    </row>
    <row r="740" spans="1:7" ht="16" x14ac:dyDescent="0.2">
      <c r="A740" s="88" t="str">
        <f t="shared" si="67"/>
        <v/>
      </c>
      <c r="B740" s="78">
        <f t="shared" si="70"/>
        <v>716</v>
      </c>
      <c r="C740" s="79" t="s">
        <v>36</v>
      </c>
      <c r="D740" s="74">
        <f t="shared" si="71"/>
        <v>296.10145385029932</v>
      </c>
      <c r="E740" s="75">
        <f t="shared" si="69"/>
        <v>9259.4057693101204</v>
      </c>
      <c r="F740" s="76">
        <f t="shared" si="68"/>
        <v>44127</v>
      </c>
      <c r="G740" s="77" t="str">
        <f t="shared" si="72"/>
        <v>02:34</v>
      </c>
    </row>
    <row r="741" spans="1:7" ht="16" x14ac:dyDescent="0.2">
      <c r="A741" s="88" t="str">
        <f t="shared" si="67"/>
        <v/>
      </c>
      <c r="B741" s="78">
        <f t="shared" si="70"/>
        <v>717</v>
      </c>
      <c r="C741" s="79" t="s">
        <v>36</v>
      </c>
      <c r="D741" s="74">
        <f t="shared" si="71"/>
        <v>296.51515803112483</v>
      </c>
      <c r="E741" s="75">
        <f t="shared" si="69"/>
        <v>45004.136647803643</v>
      </c>
      <c r="F741" s="76">
        <f t="shared" si="68"/>
        <v>44127</v>
      </c>
      <c r="G741" s="77" t="str">
        <f t="shared" si="72"/>
        <v>12:30</v>
      </c>
    </row>
    <row r="742" spans="1:7" ht="16" x14ac:dyDescent="0.2">
      <c r="A742" s="88" t="str">
        <f t="shared" si="67"/>
        <v/>
      </c>
      <c r="B742" s="78">
        <f t="shared" si="70"/>
        <v>718</v>
      </c>
      <c r="C742" s="79" t="s">
        <v>36</v>
      </c>
      <c r="D742" s="74">
        <f t="shared" si="71"/>
        <v>296.92886221195033</v>
      </c>
      <c r="E742" s="75">
        <f t="shared" si="69"/>
        <v>80748.867526304617</v>
      </c>
      <c r="F742" s="76">
        <f t="shared" si="68"/>
        <v>44127</v>
      </c>
      <c r="G742" s="77" t="str">
        <f t="shared" si="72"/>
        <v>22:25</v>
      </c>
    </row>
    <row r="743" spans="1:7" ht="16" x14ac:dyDescent="0.2">
      <c r="A743" s="88" t="str">
        <f t="shared" si="67"/>
        <v/>
      </c>
      <c r="B743" s="78">
        <f t="shared" si="70"/>
        <v>719</v>
      </c>
      <c r="C743" s="79" t="s">
        <v>36</v>
      </c>
      <c r="D743" s="74">
        <f t="shared" si="71"/>
        <v>297.34256639277584</v>
      </c>
      <c r="E743" s="75">
        <f t="shared" si="69"/>
        <v>30093.598404794418</v>
      </c>
      <c r="F743" s="76">
        <f t="shared" si="68"/>
        <v>44128</v>
      </c>
      <c r="G743" s="77" t="str">
        <f t="shared" si="72"/>
        <v>08:21</v>
      </c>
    </row>
    <row r="744" spans="1:7" ht="16" x14ac:dyDescent="0.2">
      <c r="A744" s="88" t="str">
        <f t="shared" si="67"/>
        <v/>
      </c>
      <c r="B744" s="78">
        <f t="shared" si="70"/>
        <v>720</v>
      </c>
      <c r="C744" s="79" t="s">
        <v>36</v>
      </c>
      <c r="D744" s="74">
        <f t="shared" si="71"/>
        <v>297.75627057360134</v>
      </c>
      <c r="E744" s="75">
        <f t="shared" si="69"/>
        <v>65838.329283295388</v>
      </c>
      <c r="F744" s="76">
        <f t="shared" si="68"/>
        <v>44128</v>
      </c>
      <c r="G744" s="77" t="str">
        <f t="shared" si="72"/>
        <v>18:17</v>
      </c>
    </row>
    <row r="745" spans="1:7" ht="16" x14ac:dyDescent="0.2">
      <c r="A745" s="88" t="str">
        <f t="shared" si="67"/>
        <v/>
      </c>
      <c r="B745" s="78">
        <f t="shared" si="70"/>
        <v>721</v>
      </c>
      <c r="C745" s="79" t="s">
        <v>36</v>
      </c>
      <c r="D745" s="74">
        <f t="shared" si="71"/>
        <v>298.16997475442685</v>
      </c>
      <c r="E745" s="75">
        <f t="shared" si="69"/>
        <v>15183.060161788915</v>
      </c>
      <c r="F745" s="76">
        <f t="shared" si="68"/>
        <v>44129</v>
      </c>
      <c r="G745" s="77" t="str">
        <f t="shared" si="72"/>
        <v>04:13</v>
      </c>
    </row>
    <row r="746" spans="1:7" ht="16" x14ac:dyDescent="0.2">
      <c r="A746" s="88" t="str">
        <f t="shared" si="67"/>
        <v/>
      </c>
      <c r="B746" s="78">
        <f t="shared" si="70"/>
        <v>722</v>
      </c>
      <c r="C746" s="79" t="s">
        <v>36</v>
      </c>
      <c r="D746" s="74">
        <f t="shared" si="71"/>
        <v>298.58367893525235</v>
      </c>
      <c r="E746" s="75">
        <f t="shared" si="69"/>
        <v>50927.791040286167</v>
      </c>
      <c r="F746" s="76">
        <f t="shared" si="68"/>
        <v>44129</v>
      </c>
      <c r="G746" s="77" t="str">
        <f t="shared" si="72"/>
        <v>14:08</v>
      </c>
    </row>
    <row r="747" spans="1:7" ht="16" x14ac:dyDescent="0.2">
      <c r="A747" s="88" t="str">
        <f t="shared" si="67"/>
        <v/>
      </c>
      <c r="B747" s="78">
        <f t="shared" si="70"/>
        <v>723</v>
      </c>
      <c r="C747" s="79" t="s">
        <v>36</v>
      </c>
      <c r="D747" s="74">
        <f t="shared" si="71"/>
        <v>298.99738311607786</v>
      </c>
      <c r="E747" s="75">
        <f t="shared" si="69"/>
        <v>86672.521918783415</v>
      </c>
      <c r="F747" s="76">
        <f t="shared" si="68"/>
        <v>44129</v>
      </c>
      <c r="G747" s="77" t="str">
        <f t="shared" si="72"/>
        <v>24:04</v>
      </c>
    </row>
    <row r="748" spans="1:7" ht="16" x14ac:dyDescent="0.2">
      <c r="A748" s="88" t="str">
        <f t="shared" si="67"/>
        <v/>
      </c>
      <c r="B748" s="78">
        <f t="shared" si="70"/>
        <v>724</v>
      </c>
      <c r="C748" s="79" t="s">
        <v>36</v>
      </c>
      <c r="D748" s="74">
        <f t="shared" si="71"/>
        <v>299.41108729690336</v>
      </c>
      <c r="E748" s="75">
        <f t="shared" si="69"/>
        <v>36017.252797280664</v>
      </c>
      <c r="F748" s="76">
        <f t="shared" si="68"/>
        <v>44130</v>
      </c>
      <c r="G748" s="77" t="str">
        <f t="shared" si="72"/>
        <v>10:00</v>
      </c>
    </row>
    <row r="749" spans="1:7" ht="16" x14ac:dyDescent="0.2">
      <c r="A749" s="88" t="str">
        <f t="shared" si="67"/>
        <v/>
      </c>
      <c r="B749" s="78">
        <f t="shared" si="70"/>
        <v>725</v>
      </c>
      <c r="C749" s="79" t="s">
        <v>36</v>
      </c>
      <c r="D749" s="74">
        <f t="shared" si="71"/>
        <v>299.82479147772887</v>
      </c>
      <c r="E749" s="75">
        <f t="shared" si="69"/>
        <v>71761.983675774187</v>
      </c>
      <c r="F749" s="76">
        <f t="shared" si="68"/>
        <v>44130</v>
      </c>
      <c r="G749" s="77" t="str">
        <f t="shared" si="72"/>
        <v>19:56</v>
      </c>
    </row>
    <row r="750" spans="1:7" ht="16" x14ac:dyDescent="0.2">
      <c r="A750" s="88" t="str">
        <f t="shared" si="67"/>
        <v/>
      </c>
      <c r="B750" s="78">
        <f t="shared" si="70"/>
        <v>726</v>
      </c>
      <c r="C750" s="79" t="s">
        <v>36</v>
      </c>
      <c r="D750" s="74">
        <f t="shared" si="71"/>
        <v>300.23849565855437</v>
      </c>
      <c r="E750" s="75">
        <f t="shared" si="69"/>
        <v>21106.71455426771</v>
      </c>
      <c r="F750" s="76">
        <f t="shared" si="68"/>
        <v>44131</v>
      </c>
      <c r="G750" s="77" t="str">
        <f t="shared" si="72"/>
        <v>05:51</v>
      </c>
    </row>
    <row r="751" spans="1:7" ht="16" x14ac:dyDescent="0.2">
      <c r="A751" s="88" t="str">
        <f t="shared" si="67"/>
        <v/>
      </c>
      <c r="B751" s="78">
        <f t="shared" si="70"/>
        <v>727</v>
      </c>
      <c r="C751" s="79" t="s">
        <v>36</v>
      </c>
      <c r="D751" s="74">
        <f t="shared" si="71"/>
        <v>300.65219983937988</v>
      </c>
      <c r="E751" s="75">
        <f t="shared" si="69"/>
        <v>56851.445432764958</v>
      </c>
      <c r="F751" s="76">
        <f t="shared" si="68"/>
        <v>44131</v>
      </c>
      <c r="G751" s="77" t="str">
        <f t="shared" si="72"/>
        <v>15:47</v>
      </c>
    </row>
    <row r="752" spans="1:7" ht="16" x14ac:dyDescent="0.2">
      <c r="A752" s="88">
        <f t="shared" si="67"/>
        <v>1</v>
      </c>
      <c r="B752" s="78">
        <f t="shared" si="70"/>
        <v>728</v>
      </c>
      <c r="C752" s="79" t="s">
        <v>36</v>
      </c>
      <c r="D752" s="74">
        <f t="shared" si="71"/>
        <v>301.06590402020538</v>
      </c>
      <c r="E752" s="75">
        <f t="shared" si="69"/>
        <v>6196.1763112622084</v>
      </c>
      <c r="F752" s="76">
        <f t="shared" si="68"/>
        <v>44132</v>
      </c>
      <c r="G752" s="77" t="str">
        <f t="shared" si="72"/>
        <v>01:43</v>
      </c>
    </row>
    <row r="753" spans="1:7" ht="16" x14ac:dyDescent="0.2">
      <c r="A753" s="88">
        <f t="shared" si="67"/>
        <v>2</v>
      </c>
      <c r="B753" s="78">
        <f t="shared" si="70"/>
        <v>729</v>
      </c>
      <c r="C753" s="79" t="s">
        <v>36</v>
      </c>
      <c r="D753" s="74">
        <f t="shared" si="71"/>
        <v>301.47960820103089</v>
      </c>
      <c r="E753" s="75">
        <f t="shared" si="69"/>
        <v>41940.907189759455</v>
      </c>
      <c r="F753" s="76">
        <f t="shared" si="68"/>
        <v>44132</v>
      </c>
      <c r="G753" s="77" t="str">
        <f t="shared" si="72"/>
        <v>11:39</v>
      </c>
    </row>
    <row r="754" spans="1:7" ht="16" x14ac:dyDescent="0.2">
      <c r="A754" s="88">
        <f t="shared" si="67"/>
        <v>3</v>
      </c>
      <c r="B754" s="78">
        <f t="shared" si="70"/>
        <v>730</v>
      </c>
      <c r="C754" s="79" t="s">
        <v>36</v>
      </c>
      <c r="D754" s="74">
        <f t="shared" si="71"/>
        <v>301.89331238185639</v>
      </c>
      <c r="E754" s="75">
        <f t="shared" si="69"/>
        <v>77685.638068252985</v>
      </c>
      <c r="F754" s="76">
        <f t="shared" si="68"/>
        <v>44132</v>
      </c>
      <c r="G754" s="77" t="str">
        <f t="shared" si="72"/>
        <v>21:34</v>
      </c>
    </row>
    <row r="755" spans="1:7" ht="16" x14ac:dyDescent="0.2">
      <c r="A755" s="88" t="str">
        <f t="shared" si="67"/>
        <v/>
      </c>
      <c r="B755" s="78">
        <f t="shared" si="70"/>
        <v>731</v>
      </c>
      <c r="C755" s="79" t="s">
        <v>36</v>
      </c>
      <c r="D755" s="74">
        <f t="shared" si="71"/>
        <v>302.30701656268189</v>
      </c>
      <c r="E755" s="75">
        <f t="shared" si="69"/>
        <v>27030.368946753955</v>
      </c>
      <c r="F755" s="76">
        <f t="shared" si="68"/>
        <v>44133</v>
      </c>
      <c r="G755" s="77" t="str">
        <f t="shared" si="72"/>
        <v>07:30</v>
      </c>
    </row>
    <row r="756" spans="1:7" ht="16" x14ac:dyDescent="0.2">
      <c r="A756" s="88" t="str">
        <f t="shared" si="67"/>
        <v/>
      </c>
      <c r="B756" s="78">
        <f t="shared" si="70"/>
        <v>732</v>
      </c>
      <c r="C756" s="79" t="s">
        <v>36</v>
      </c>
      <c r="D756" s="74">
        <f t="shared" si="71"/>
        <v>302.7207207435074</v>
      </c>
      <c r="E756" s="75">
        <f t="shared" si="69"/>
        <v>62775.099825243757</v>
      </c>
      <c r="F756" s="76">
        <f t="shared" si="68"/>
        <v>44133</v>
      </c>
      <c r="G756" s="77" t="str">
        <f t="shared" si="72"/>
        <v>17:26</v>
      </c>
    </row>
    <row r="757" spans="1:7" ht="16" x14ac:dyDescent="0.2">
      <c r="A757" s="88" t="str">
        <f t="shared" si="67"/>
        <v/>
      </c>
      <c r="B757" s="78">
        <f t="shared" si="70"/>
        <v>733</v>
      </c>
      <c r="C757" s="79" t="s">
        <v>36</v>
      </c>
      <c r="D757" s="74">
        <f t="shared" si="71"/>
        <v>303.1344249243329</v>
      </c>
      <c r="E757" s="75">
        <f t="shared" si="69"/>
        <v>12119.830703744728</v>
      </c>
      <c r="F757" s="76">
        <f t="shared" si="68"/>
        <v>44134</v>
      </c>
      <c r="G757" s="77" t="str">
        <f t="shared" si="72"/>
        <v>03:21</v>
      </c>
    </row>
    <row r="758" spans="1:7" ht="16" x14ac:dyDescent="0.2">
      <c r="A758" s="88" t="str">
        <f t="shared" si="67"/>
        <v/>
      </c>
      <c r="B758" s="78">
        <f t="shared" si="70"/>
        <v>734</v>
      </c>
      <c r="C758" s="79" t="s">
        <v>36</v>
      </c>
      <c r="D758" s="74">
        <f t="shared" si="71"/>
        <v>303.54812910515841</v>
      </c>
      <c r="E758" s="75">
        <f t="shared" si="69"/>
        <v>47864.561582238253</v>
      </c>
      <c r="F758" s="76">
        <f t="shared" si="68"/>
        <v>44134</v>
      </c>
      <c r="G758" s="77" t="str">
        <f t="shared" si="72"/>
        <v>13:17</v>
      </c>
    </row>
    <row r="759" spans="1:7" ht="16" x14ac:dyDescent="0.2">
      <c r="A759" s="88" t="str">
        <f t="shared" si="67"/>
        <v/>
      </c>
      <c r="B759" s="78">
        <f t="shared" si="70"/>
        <v>735</v>
      </c>
      <c r="C759" s="79" t="s">
        <v>36</v>
      </c>
      <c r="D759" s="74">
        <f t="shared" si="71"/>
        <v>303.96183328598391</v>
      </c>
      <c r="E759" s="75">
        <f t="shared" si="69"/>
        <v>83609.292460731784</v>
      </c>
      <c r="F759" s="76">
        <f t="shared" si="68"/>
        <v>44134</v>
      </c>
      <c r="G759" s="77" t="str">
        <f t="shared" si="72"/>
        <v>23:13</v>
      </c>
    </row>
    <row r="760" spans="1:7" ht="16" x14ac:dyDescent="0.2">
      <c r="A760" s="88" t="str">
        <f t="shared" si="67"/>
        <v/>
      </c>
      <c r="B760" s="78">
        <f t="shared" si="70"/>
        <v>736</v>
      </c>
      <c r="C760" s="79" t="s">
        <v>36</v>
      </c>
      <c r="D760" s="74">
        <f t="shared" si="71"/>
        <v>304.37553746680942</v>
      </c>
      <c r="E760" s="75">
        <f t="shared" si="69"/>
        <v>32954.02333923275</v>
      </c>
      <c r="F760" s="76">
        <f t="shared" si="68"/>
        <v>44135</v>
      </c>
      <c r="G760" s="77" t="str">
        <f t="shared" si="72"/>
        <v>09:09</v>
      </c>
    </row>
    <row r="761" spans="1:7" ht="16" x14ac:dyDescent="0.2">
      <c r="A761" s="88" t="str">
        <f t="shared" si="67"/>
        <v/>
      </c>
      <c r="B761" s="78">
        <f t="shared" si="70"/>
        <v>737</v>
      </c>
      <c r="C761" s="79" t="s">
        <v>36</v>
      </c>
      <c r="D761" s="74">
        <f t="shared" si="71"/>
        <v>304.78924164763492</v>
      </c>
      <c r="E761" s="75">
        <f t="shared" si="69"/>
        <v>68698.754217722555</v>
      </c>
      <c r="F761" s="76">
        <f t="shared" si="68"/>
        <v>44135</v>
      </c>
      <c r="G761" s="77" t="str">
        <f t="shared" si="72"/>
        <v>19:04</v>
      </c>
    </row>
    <row r="762" spans="1:7" ht="16" x14ac:dyDescent="0.2">
      <c r="A762" s="88" t="str">
        <f t="shared" si="67"/>
        <v/>
      </c>
      <c r="B762" s="78">
        <f t="shared" si="70"/>
        <v>738</v>
      </c>
      <c r="C762" s="79" t="s">
        <v>36</v>
      </c>
      <c r="D762" s="74">
        <f t="shared" si="71"/>
        <v>305.20294582846043</v>
      </c>
      <c r="E762" s="75">
        <f t="shared" si="69"/>
        <v>18043.485096223525</v>
      </c>
      <c r="F762" s="76">
        <f t="shared" si="68"/>
        <v>44136</v>
      </c>
      <c r="G762" s="77" t="str">
        <f t="shared" si="72"/>
        <v>05:00</v>
      </c>
    </row>
    <row r="763" spans="1:7" ht="16" x14ac:dyDescent="0.2">
      <c r="A763" s="88" t="str">
        <f t="shared" si="67"/>
        <v/>
      </c>
      <c r="B763" s="78">
        <f t="shared" si="70"/>
        <v>739</v>
      </c>
      <c r="C763" s="79" t="s">
        <v>36</v>
      </c>
      <c r="D763" s="74">
        <f t="shared" si="71"/>
        <v>305.61665000928593</v>
      </c>
      <c r="E763" s="75">
        <f t="shared" si="69"/>
        <v>53788.215974717044</v>
      </c>
      <c r="F763" s="76">
        <f t="shared" si="68"/>
        <v>44136</v>
      </c>
      <c r="G763" s="77" t="str">
        <f t="shared" si="72"/>
        <v>14:56</v>
      </c>
    </row>
    <row r="764" spans="1:7" ht="16" x14ac:dyDescent="0.2">
      <c r="A764" s="88" t="str">
        <f t="shared" si="67"/>
        <v/>
      </c>
      <c r="B764" s="78">
        <f t="shared" si="70"/>
        <v>740</v>
      </c>
      <c r="C764" s="79" t="s">
        <v>36</v>
      </c>
      <c r="D764" s="74">
        <f t="shared" si="71"/>
        <v>306.03035419011144</v>
      </c>
      <c r="E764" s="75">
        <f t="shared" si="69"/>
        <v>3132.9468532142969</v>
      </c>
      <c r="F764" s="76">
        <f t="shared" si="68"/>
        <v>44137</v>
      </c>
      <c r="G764" s="77" t="str">
        <f t="shared" si="72"/>
        <v>00:52</v>
      </c>
    </row>
    <row r="765" spans="1:7" ht="16" x14ac:dyDescent="0.2">
      <c r="A765" s="88" t="str">
        <f t="shared" si="67"/>
        <v/>
      </c>
      <c r="B765" s="78">
        <f t="shared" si="70"/>
        <v>741</v>
      </c>
      <c r="C765" s="79" t="s">
        <v>36</v>
      </c>
      <c r="D765" s="74">
        <f t="shared" si="71"/>
        <v>306.44405837093694</v>
      </c>
      <c r="E765" s="75">
        <f t="shared" si="69"/>
        <v>38877.677731711548</v>
      </c>
      <c r="F765" s="76">
        <f t="shared" si="68"/>
        <v>44137</v>
      </c>
      <c r="G765" s="77" t="str">
        <f t="shared" si="72"/>
        <v>10:47</v>
      </c>
    </row>
    <row r="766" spans="1:7" ht="16" x14ac:dyDescent="0.2">
      <c r="A766" s="88" t="str">
        <f t="shared" si="67"/>
        <v/>
      </c>
      <c r="B766" s="78">
        <f t="shared" si="70"/>
        <v>742</v>
      </c>
      <c r="C766" s="79" t="s">
        <v>36</v>
      </c>
      <c r="D766" s="74">
        <f t="shared" si="71"/>
        <v>306.85776255176245</v>
      </c>
      <c r="E766" s="75">
        <f t="shared" si="69"/>
        <v>74622.408610208789</v>
      </c>
      <c r="F766" s="76">
        <f t="shared" si="68"/>
        <v>44137</v>
      </c>
      <c r="G766" s="77" t="str">
        <f t="shared" si="72"/>
        <v>20:43</v>
      </c>
    </row>
    <row r="767" spans="1:7" ht="16" x14ac:dyDescent="0.2">
      <c r="A767" s="88" t="str">
        <f t="shared" si="67"/>
        <v/>
      </c>
      <c r="B767" s="78">
        <f t="shared" si="70"/>
        <v>743</v>
      </c>
      <c r="C767" s="79" t="s">
        <v>36</v>
      </c>
      <c r="D767" s="74">
        <f t="shared" si="71"/>
        <v>307.27146673258795</v>
      </c>
      <c r="E767" s="75">
        <f t="shared" si="69"/>
        <v>23967.13948870232</v>
      </c>
      <c r="F767" s="76">
        <f t="shared" si="68"/>
        <v>44138</v>
      </c>
      <c r="G767" s="77" t="str">
        <f t="shared" si="72"/>
        <v>06:39</v>
      </c>
    </row>
    <row r="768" spans="1:7" ht="16" x14ac:dyDescent="0.2">
      <c r="A768" s="88" t="str">
        <f t="shared" si="67"/>
        <v/>
      </c>
      <c r="B768" s="78">
        <f t="shared" si="70"/>
        <v>744</v>
      </c>
      <c r="C768" s="79" t="s">
        <v>36</v>
      </c>
      <c r="D768" s="74">
        <f t="shared" si="71"/>
        <v>307.68517091341346</v>
      </c>
      <c r="E768" s="75">
        <f t="shared" si="69"/>
        <v>59711.870367195843</v>
      </c>
      <c r="F768" s="76">
        <f t="shared" si="68"/>
        <v>44138</v>
      </c>
      <c r="G768" s="77" t="str">
        <f t="shared" si="72"/>
        <v>16:35</v>
      </c>
    </row>
    <row r="769" spans="1:7" ht="16" x14ac:dyDescent="0.2">
      <c r="A769" s="88" t="str">
        <f t="shared" si="67"/>
        <v/>
      </c>
      <c r="B769" s="78">
        <f t="shared" si="70"/>
        <v>745</v>
      </c>
      <c r="C769" s="79" t="s">
        <v>36</v>
      </c>
      <c r="D769" s="74">
        <f t="shared" si="71"/>
        <v>308.09887509423896</v>
      </c>
      <c r="E769" s="75">
        <f t="shared" si="69"/>
        <v>9056.6012456930912</v>
      </c>
      <c r="F769" s="76">
        <f t="shared" si="68"/>
        <v>44139</v>
      </c>
      <c r="G769" s="77" t="str">
        <f t="shared" si="72"/>
        <v>02:30</v>
      </c>
    </row>
    <row r="770" spans="1:7" ht="16" x14ac:dyDescent="0.2">
      <c r="A770" s="88" t="str">
        <f t="shared" si="67"/>
        <v/>
      </c>
      <c r="B770" s="78">
        <f t="shared" si="70"/>
        <v>746</v>
      </c>
      <c r="C770" s="79" t="s">
        <v>36</v>
      </c>
      <c r="D770" s="74">
        <f t="shared" si="71"/>
        <v>308.51257927506447</v>
      </c>
      <c r="E770" s="75">
        <f t="shared" si="69"/>
        <v>44801.33212419034</v>
      </c>
      <c r="F770" s="76">
        <f t="shared" si="68"/>
        <v>44139</v>
      </c>
      <c r="G770" s="77" t="str">
        <f t="shared" si="72"/>
        <v>12:26</v>
      </c>
    </row>
    <row r="771" spans="1:7" ht="16" x14ac:dyDescent="0.2">
      <c r="A771" s="88" t="str">
        <f t="shared" si="67"/>
        <v/>
      </c>
      <c r="B771" s="78">
        <f t="shared" si="70"/>
        <v>747</v>
      </c>
      <c r="C771" s="79" t="s">
        <v>36</v>
      </c>
      <c r="D771" s="74">
        <f t="shared" si="71"/>
        <v>308.92628345588997</v>
      </c>
      <c r="E771" s="75">
        <f t="shared" si="69"/>
        <v>80546.063002687588</v>
      </c>
      <c r="F771" s="76">
        <f t="shared" si="68"/>
        <v>44139</v>
      </c>
      <c r="G771" s="77" t="str">
        <f t="shared" si="72"/>
        <v>22:22</v>
      </c>
    </row>
    <row r="772" spans="1:7" ht="16" x14ac:dyDescent="0.2">
      <c r="A772" s="88" t="str">
        <f t="shared" si="67"/>
        <v/>
      </c>
      <c r="B772" s="78">
        <f t="shared" si="70"/>
        <v>748</v>
      </c>
      <c r="C772" s="79" t="s">
        <v>36</v>
      </c>
      <c r="D772" s="74">
        <f t="shared" si="71"/>
        <v>309.33998763671548</v>
      </c>
      <c r="E772" s="75">
        <f t="shared" si="69"/>
        <v>29890.793881181115</v>
      </c>
      <c r="F772" s="76">
        <f t="shared" si="68"/>
        <v>44140</v>
      </c>
      <c r="G772" s="77" t="str">
        <f t="shared" si="72"/>
        <v>08:18</v>
      </c>
    </row>
    <row r="773" spans="1:7" ht="16" x14ac:dyDescent="0.2">
      <c r="A773" s="88" t="str">
        <f t="shared" si="67"/>
        <v/>
      </c>
      <c r="B773" s="78">
        <f t="shared" si="70"/>
        <v>749</v>
      </c>
      <c r="C773" s="79" t="s">
        <v>36</v>
      </c>
      <c r="D773" s="74">
        <f t="shared" si="71"/>
        <v>309.75369181754098</v>
      </c>
      <c r="E773" s="75">
        <f t="shared" si="69"/>
        <v>65635.524759682085</v>
      </c>
      <c r="F773" s="76">
        <f t="shared" si="68"/>
        <v>44140</v>
      </c>
      <c r="G773" s="77" t="str">
        <f t="shared" si="72"/>
        <v>18:13</v>
      </c>
    </row>
    <row r="774" spans="1:7" ht="16" x14ac:dyDescent="0.2">
      <c r="A774" s="88" t="str">
        <f t="shared" si="67"/>
        <v/>
      </c>
      <c r="B774" s="78">
        <f t="shared" si="70"/>
        <v>750</v>
      </c>
      <c r="C774" s="79" t="s">
        <v>36</v>
      </c>
      <c r="D774" s="74">
        <f t="shared" si="71"/>
        <v>310.16739599836649</v>
      </c>
      <c r="E774" s="75">
        <f t="shared" si="69"/>
        <v>14980.255638171886</v>
      </c>
      <c r="F774" s="76">
        <f t="shared" si="68"/>
        <v>44141</v>
      </c>
      <c r="G774" s="77" t="str">
        <f t="shared" si="72"/>
        <v>04:09</v>
      </c>
    </row>
    <row r="775" spans="1:7" ht="16" x14ac:dyDescent="0.2">
      <c r="A775" s="88" t="str">
        <f t="shared" si="67"/>
        <v/>
      </c>
      <c r="B775" s="78">
        <f t="shared" si="70"/>
        <v>751</v>
      </c>
      <c r="C775" s="79" t="s">
        <v>36</v>
      </c>
      <c r="D775" s="74">
        <f t="shared" si="71"/>
        <v>310.58110017919199</v>
      </c>
      <c r="E775" s="75">
        <f t="shared" si="69"/>
        <v>50724.986516672863</v>
      </c>
      <c r="F775" s="76">
        <f t="shared" si="68"/>
        <v>44141</v>
      </c>
      <c r="G775" s="77" t="str">
        <f t="shared" si="72"/>
        <v>14:05</v>
      </c>
    </row>
    <row r="776" spans="1:7" ht="16" x14ac:dyDescent="0.2">
      <c r="A776" s="88" t="str">
        <f t="shared" si="67"/>
        <v/>
      </c>
      <c r="B776" s="78">
        <f t="shared" si="70"/>
        <v>752</v>
      </c>
      <c r="C776" s="79" t="s">
        <v>36</v>
      </c>
      <c r="D776" s="74">
        <f t="shared" si="71"/>
        <v>310.9948043600175</v>
      </c>
      <c r="E776" s="75">
        <f t="shared" si="69"/>
        <v>86469.717395166386</v>
      </c>
      <c r="F776" s="76">
        <f t="shared" si="68"/>
        <v>44141</v>
      </c>
      <c r="G776" s="77" t="str">
        <f t="shared" si="72"/>
        <v>24:01</v>
      </c>
    </row>
    <row r="777" spans="1:7" ht="16" x14ac:dyDescent="0.2">
      <c r="A777" s="88" t="str">
        <f t="shared" si="67"/>
        <v/>
      </c>
      <c r="B777" s="78">
        <f t="shared" si="70"/>
        <v>753</v>
      </c>
      <c r="C777" s="79" t="s">
        <v>36</v>
      </c>
      <c r="D777" s="74">
        <f t="shared" si="71"/>
        <v>311.408508540843</v>
      </c>
      <c r="E777" s="75">
        <f t="shared" si="69"/>
        <v>35814.448273663635</v>
      </c>
      <c r="F777" s="76">
        <f t="shared" si="68"/>
        <v>44142</v>
      </c>
      <c r="G777" s="77" t="str">
        <f t="shared" si="72"/>
        <v>09:56</v>
      </c>
    </row>
    <row r="778" spans="1:7" ht="16" x14ac:dyDescent="0.2">
      <c r="A778" s="88" t="str">
        <f t="shared" si="67"/>
        <v/>
      </c>
      <c r="B778" s="78">
        <f t="shared" si="70"/>
        <v>754</v>
      </c>
      <c r="C778" s="79" t="s">
        <v>36</v>
      </c>
      <c r="D778" s="74">
        <f t="shared" si="71"/>
        <v>311.82221272166851</v>
      </c>
      <c r="E778" s="75">
        <f t="shared" si="69"/>
        <v>71559.179152160883</v>
      </c>
      <c r="F778" s="76">
        <f t="shared" si="68"/>
        <v>44142</v>
      </c>
      <c r="G778" s="77" t="str">
        <f t="shared" si="72"/>
        <v>19:52</v>
      </c>
    </row>
    <row r="779" spans="1:7" ht="16" x14ac:dyDescent="0.2">
      <c r="A779" s="88" t="str">
        <f t="shared" si="67"/>
        <v/>
      </c>
      <c r="B779" s="78">
        <f t="shared" si="70"/>
        <v>755</v>
      </c>
      <c r="C779" s="79" t="s">
        <v>36</v>
      </c>
      <c r="D779" s="74">
        <f t="shared" si="71"/>
        <v>312.23591690249401</v>
      </c>
      <c r="E779" s="75">
        <f t="shared" si="69"/>
        <v>20903.910030650681</v>
      </c>
      <c r="F779" s="76">
        <f t="shared" si="68"/>
        <v>44143</v>
      </c>
      <c r="G779" s="77" t="str">
        <f t="shared" si="72"/>
        <v>05:48</v>
      </c>
    </row>
    <row r="780" spans="1:7" ht="16" x14ac:dyDescent="0.2">
      <c r="A780" s="88" t="str">
        <f t="shared" si="67"/>
        <v/>
      </c>
      <c r="B780" s="78">
        <f t="shared" si="70"/>
        <v>756</v>
      </c>
      <c r="C780" s="79" t="s">
        <v>36</v>
      </c>
      <c r="D780" s="74">
        <f t="shared" si="71"/>
        <v>312.64962108331952</v>
      </c>
      <c r="E780" s="75">
        <f t="shared" si="69"/>
        <v>56648.640909151654</v>
      </c>
      <c r="F780" s="76">
        <f t="shared" si="68"/>
        <v>44143</v>
      </c>
      <c r="G780" s="77" t="str">
        <f t="shared" si="72"/>
        <v>15:44</v>
      </c>
    </row>
    <row r="781" spans="1:7" ht="16" x14ac:dyDescent="0.2">
      <c r="A781" s="88" t="str">
        <f t="shared" si="67"/>
        <v/>
      </c>
      <c r="B781" s="78">
        <f t="shared" si="70"/>
        <v>757</v>
      </c>
      <c r="C781" s="79" t="s">
        <v>36</v>
      </c>
      <c r="D781" s="74">
        <f t="shared" si="71"/>
        <v>313.06332526414502</v>
      </c>
      <c r="E781" s="75">
        <f t="shared" si="69"/>
        <v>5993.3717876451792</v>
      </c>
      <c r="F781" s="76">
        <f t="shared" si="68"/>
        <v>44144</v>
      </c>
      <c r="G781" s="77" t="str">
        <f t="shared" si="72"/>
        <v>01:39</v>
      </c>
    </row>
    <row r="782" spans="1:7" ht="16" x14ac:dyDescent="0.2">
      <c r="A782" s="88" t="str">
        <f t="shared" si="67"/>
        <v/>
      </c>
      <c r="B782" s="78">
        <f t="shared" si="70"/>
        <v>758</v>
      </c>
      <c r="C782" s="79" t="s">
        <v>36</v>
      </c>
      <c r="D782" s="74">
        <f t="shared" si="71"/>
        <v>313.47702944497053</v>
      </c>
      <c r="E782" s="75">
        <f t="shared" si="69"/>
        <v>41738.102666142426</v>
      </c>
      <c r="F782" s="76">
        <f t="shared" si="68"/>
        <v>44144</v>
      </c>
      <c r="G782" s="77" t="str">
        <f t="shared" si="72"/>
        <v>11:35</v>
      </c>
    </row>
    <row r="783" spans="1:7" ht="16" x14ac:dyDescent="0.2">
      <c r="A783" s="88" t="str">
        <f t="shared" si="67"/>
        <v/>
      </c>
      <c r="B783" s="78">
        <f t="shared" si="70"/>
        <v>759</v>
      </c>
      <c r="C783" s="79" t="s">
        <v>36</v>
      </c>
      <c r="D783" s="74">
        <f t="shared" si="71"/>
        <v>313.89073362579603</v>
      </c>
      <c r="E783" s="75">
        <f t="shared" si="69"/>
        <v>77482.833544639681</v>
      </c>
      <c r="F783" s="76">
        <f t="shared" si="68"/>
        <v>44144</v>
      </c>
      <c r="G783" s="77" t="str">
        <f t="shared" si="72"/>
        <v>21:31</v>
      </c>
    </row>
    <row r="784" spans="1:7" ht="16" x14ac:dyDescent="0.2">
      <c r="A784" s="88" t="str">
        <f t="shared" si="67"/>
        <v/>
      </c>
      <c r="B784" s="78">
        <f t="shared" si="70"/>
        <v>760</v>
      </c>
      <c r="C784" s="79" t="s">
        <v>36</v>
      </c>
      <c r="D784" s="74">
        <f t="shared" si="71"/>
        <v>314.30443780662154</v>
      </c>
      <c r="E784" s="75">
        <f t="shared" si="69"/>
        <v>26827.564423136926</v>
      </c>
      <c r="F784" s="76">
        <f t="shared" si="68"/>
        <v>44145</v>
      </c>
      <c r="G784" s="77" t="str">
        <f t="shared" si="72"/>
        <v>07:27</v>
      </c>
    </row>
    <row r="785" spans="1:7" ht="16" x14ac:dyDescent="0.2">
      <c r="A785" s="88" t="str">
        <f t="shared" si="67"/>
        <v/>
      </c>
      <c r="B785" s="78">
        <f t="shared" si="70"/>
        <v>761</v>
      </c>
      <c r="C785" s="79" t="s">
        <v>36</v>
      </c>
      <c r="D785" s="74">
        <f t="shared" si="71"/>
        <v>314.71814198744704</v>
      </c>
      <c r="E785" s="75">
        <f t="shared" si="69"/>
        <v>62572.295301630453</v>
      </c>
      <c r="F785" s="76">
        <f t="shared" si="68"/>
        <v>44145</v>
      </c>
      <c r="G785" s="77" t="str">
        <f t="shared" si="72"/>
        <v>17:22</v>
      </c>
    </row>
    <row r="786" spans="1:7" ht="16" x14ac:dyDescent="0.2">
      <c r="A786" s="88" t="str">
        <f t="shared" si="67"/>
        <v/>
      </c>
      <c r="B786" s="78">
        <f t="shared" si="70"/>
        <v>762</v>
      </c>
      <c r="C786" s="79" t="s">
        <v>36</v>
      </c>
      <c r="D786" s="74">
        <f t="shared" si="71"/>
        <v>315.13184616827255</v>
      </c>
      <c r="E786" s="75">
        <f t="shared" si="69"/>
        <v>11917.026180131425</v>
      </c>
      <c r="F786" s="76">
        <f t="shared" si="68"/>
        <v>44146</v>
      </c>
      <c r="G786" s="77" t="str">
        <f t="shared" si="72"/>
        <v>03:18</v>
      </c>
    </row>
    <row r="787" spans="1:7" ht="16" x14ac:dyDescent="0.2">
      <c r="A787" s="88" t="str">
        <f t="shared" si="67"/>
        <v/>
      </c>
      <c r="B787" s="78">
        <f t="shared" si="70"/>
        <v>763</v>
      </c>
      <c r="C787" s="79" t="s">
        <v>36</v>
      </c>
      <c r="D787" s="74">
        <f t="shared" si="71"/>
        <v>315.54555034909805</v>
      </c>
      <c r="E787" s="75">
        <f t="shared" si="69"/>
        <v>47661.757058621224</v>
      </c>
      <c r="F787" s="76">
        <f t="shared" si="68"/>
        <v>44146</v>
      </c>
      <c r="G787" s="77" t="str">
        <f t="shared" si="72"/>
        <v>13:14</v>
      </c>
    </row>
    <row r="788" spans="1:7" ht="16" x14ac:dyDescent="0.2">
      <c r="A788" s="88" t="str">
        <f t="shared" si="67"/>
        <v/>
      </c>
      <c r="B788" s="78">
        <f t="shared" si="70"/>
        <v>764</v>
      </c>
      <c r="C788" s="79" t="s">
        <v>36</v>
      </c>
      <c r="D788" s="74">
        <f t="shared" si="71"/>
        <v>315.95925452992356</v>
      </c>
      <c r="E788" s="75">
        <f t="shared" si="69"/>
        <v>83406.48793711848</v>
      </c>
      <c r="F788" s="76">
        <f t="shared" si="68"/>
        <v>44146</v>
      </c>
      <c r="G788" s="77" t="str">
        <f t="shared" si="72"/>
        <v>23:10</v>
      </c>
    </row>
    <row r="789" spans="1:7" ht="16" x14ac:dyDescent="0.2">
      <c r="A789" s="88" t="str">
        <f t="shared" si="67"/>
        <v/>
      </c>
      <c r="B789" s="78">
        <f t="shared" si="70"/>
        <v>765</v>
      </c>
      <c r="C789" s="79" t="s">
        <v>36</v>
      </c>
      <c r="D789" s="74">
        <f t="shared" si="71"/>
        <v>316.37295871074906</v>
      </c>
      <c r="E789" s="75">
        <f t="shared" si="69"/>
        <v>32751.218815615721</v>
      </c>
      <c r="F789" s="76">
        <f t="shared" si="68"/>
        <v>44147</v>
      </c>
      <c r="G789" s="77" t="str">
        <f t="shared" si="72"/>
        <v>09:05</v>
      </c>
    </row>
    <row r="790" spans="1:7" ht="16" x14ac:dyDescent="0.2">
      <c r="A790" s="88" t="str">
        <f t="shared" si="67"/>
        <v/>
      </c>
      <c r="B790" s="78">
        <f t="shared" si="70"/>
        <v>766</v>
      </c>
      <c r="C790" s="79" t="s">
        <v>36</v>
      </c>
      <c r="D790" s="74">
        <f t="shared" si="71"/>
        <v>316.78666289157457</v>
      </c>
      <c r="E790" s="75">
        <f t="shared" si="69"/>
        <v>68495.949694109251</v>
      </c>
      <c r="F790" s="76">
        <f t="shared" si="68"/>
        <v>44147</v>
      </c>
      <c r="G790" s="77" t="str">
        <f t="shared" si="72"/>
        <v>19:01</v>
      </c>
    </row>
    <row r="791" spans="1:7" ht="16" x14ac:dyDescent="0.2">
      <c r="A791" s="88" t="str">
        <f t="shared" ref="A791:A854" si="73">IF(INT(D791)=$D$10-1,IF(A790="",1,A790+1),"")</f>
        <v/>
      </c>
      <c r="B791" s="78">
        <f t="shared" si="70"/>
        <v>767</v>
      </c>
      <c r="C791" s="79" t="s">
        <v>36</v>
      </c>
      <c r="D791" s="74">
        <f t="shared" si="71"/>
        <v>317.20036707240007</v>
      </c>
      <c r="E791" s="75">
        <f t="shared" si="69"/>
        <v>17840.680572610221</v>
      </c>
      <c r="F791" s="76">
        <f t="shared" si="68"/>
        <v>44148</v>
      </c>
      <c r="G791" s="77" t="str">
        <f t="shared" si="72"/>
        <v>04:57</v>
      </c>
    </row>
    <row r="792" spans="1:7" ht="16" x14ac:dyDescent="0.2">
      <c r="A792" s="88" t="str">
        <f t="shared" si="73"/>
        <v/>
      </c>
      <c r="B792" s="78">
        <f t="shared" si="70"/>
        <v>768</v>
      </c>
      <c r="C792" s="79" t="s">
        <v>36</v>
      </c>
      <c r="D792" s="74">
        <f t="shared" si="71"/>
        <v>317.61407125322557</v>
      </c>
      <c r="E792" s="75">
        <f t="shared" si="69"/>
        <v>53585.411451100015</v>
      </c>
      <c r="F792" s="76">
        <f t="shared" si="68"/>
        <v>44148</v>
      </c>
      <c r="G792" s="77" t="str">
        <f t="shared" si="72"/>
        <v>14:53</v>
      </c>
    </row>
    <row r="793" spans="1:7" ht="16" x14ac:dyDescent="0.2">
      <c r="A793" s="88" t="str">
        <f t="shared" si="73"/>
        <v/>
      </c>
      <c r="B793" s="78">
        <f t="shared" si="70"/>
        <v>769</v>
      </c>
      <c r="C793" s="79" t="s">
        <v>36</v>
      </c>
      <c r="D793" s="74">
        <f t="shared" si="71"/>
        <v>318.02777543405108</v>
      </c>
      <c r="E793" s="75">
        <f t="shared" si="69"/>
        <v>2930.142329600993</v>
      </c>
      <c r="F793" s="76">
        <f t="shared" ref="F793:F856" si="74">DATE($D$6,1,1+INT(D793))</f>
        <v>44149</v>
      </c>
      <c r="G793" s="77" t="str">
        <f t="shared" si="72"/>
        <v>00:48</v>
      </c>
    </row>
    <row r="794" spans="1:7" ht="16" x14ac:dyDescent="0.2">
      <c r="A794" s="88" t="str">
        <f t="shared" si="73"/>
        <v/>
      </c>
      <c r="B794" s="78">
        <f t="shared" si="70"/>
        <v>770</v>
      </c>
      <c r="C794" s="79" t="s">
        <v>36</v>
      </c>
      <c r="D794" s="74">
        <f t="shared" si="71"/>
        <v>318.44147961487658</v>
      </c>
      <c r="E794" s="75">
        <f t="shared" ref="E794:E857" si="75">MOD(D794*3600*24,3600*24)+(B794/870)*600</f>
        <v>38674.873208094519</v>
      </c>
      <c r="F794" s="76">
        <f t="shared" si="74"/>
        <v>44149</v>
      </c>
      <c r="G794" s="77" t="str">
        <f t="shared" si="72"/>
        <v>10:44</v>
      </c>
    </row>
    <row r="795" spans="1:7" ht="16" x14ac:dyDescent="0.2">
      <c r="A795" s="88" t="str">
        <f t="shared" si="73"/>
        <v/>
      </c>
      <c r="B795" s="78">
        <f t="shared" ref="B795:B858" si="76">B794+1</f>
        <v>771</v>
      </c>
      <c r="C795" s="79" t="s">
        <v>36</v>
      </c>
      <c r="D795" s="74">
        <f t="shared" ref="D795:D858" si="77">D794+(360/870.187)</f>
        <v>318.85518379570209</v>
      </c>
      <c r="E795" s="75">
        <f t="shared" si="75"/>
        <v>74419.60408659176</v>
      </c>
      <c r="F795" s="76">
        <f t="shared" si="74"/>
        <v>44149</v>
      </c>
      <c r="G795" s="77" t="str">
        <f t="shared" ref="G795:G858" si="78">CONCATENATE(TEXT(INT(E795/3600),"00"),":",TEXT(INT((E795-3600*INT(E795/3600))/60),"00"))</f>
        <v>20:40</v>
      </c>
    </row>
    <row r="796" spans="1:7" ht="16" x14ac:dyDescent="0.2">
      <c r="A796" s="88" t="str">
        <f t="shared" si="73"/>
        <v/>
      </c>
      <c r="B796" s="78">
        <f t="shared" si="76"/>
        <v>772</v>
      </c>
      <c r="C796" s="79" t="s">
        <v>36</v>
      </c>
      <c r="D796" s="74">
        <f t="shared" si="77"/>
        <v>319.26888797652759</v>
      </c>
      <c r="E796" s="75">
        <f t="shared" si="75"/>
        <v>23764.334965089016</v>
      </c>
      <c r="F796" s="76">
        <f t="shared" si="74"/>
        <v>44150</v>
      </c>
      <c r="G796" s="77" t="str">
        <f t="shared" si="78"/>
        <v>06:36</v>
      </c>
    </row>
    <row r="797" spans="1:7" ht="16" x14ac:dyDescent="0.2">
      <c r="A797" s="88" t="str">
        <f t="shared" si="73"/>
        <v/>
      </c>
      <c r="B797" s="78">
        <f t="shared" si="76"/>
        <v>773</v>
      </c>
      <c r="C797" s="79" t="s">
        <v>36</v>
      </c>
      <c r="D797" s="74">
        <f t="shared" si="77"/>
        <v>319.6825921573531</v>
      </c>
      <c r="E797" s="75">
        <f t="shared" si="75"/>
        <v>59509.065843586264</v>
      </c>
      <c r="F797" s="76">
        <f t="shared" si="74"/>
        <v>44150</v>
      </c>
      <c r="G797" s="77" t="str">
        <f t="shared" si="78"/>
        <v>16:31</v>
      </c>
    </row>
    <row r="798" spans="1:7" ht="16" x14ac:dyDescent="0.2">
      <c r="A798" s="88" t="str">
        <f t="shared" si="73"/>
        <v/>
      </c>
      <c r="B798" s="78">
        <f t="shared" si="76"/>
        <v>774</v>
      </c>
      <c r="C798" s="79" t="s">
        <v>36</v>
      </c>
      <c r="D798" s="74">
        <f t="shared" si="77"/>
        <v>320.0962963381786</v>
      </c>
      <c r="E798" s="75">
        <f t="shared" si="75"/>
        <v>8853.7967220797873</v>
      </c>
      <c r="F798" s="76">
        <f t="shared" si="74"/>
        <v>44151</v>
      </c>
      <c r="G798" s="77" t="str">
        <f t="shared" si="78"/>
        <v>02:27</v>
      </c>
    </row>
    <row r="799" spans="1:7" ht="16" x14ac:dyDescent="0.2">
      <c r="A799" s="88" t="str">
        <f t="shared" si="73"/>
        <v/>
      </c>
      <c r="B799" s="78">
        <f t="shared" si="76"/>
        <v>775</v>
      </c>
      <c r="C799" s="79" t="s">
        <v>36</v>
      </c>
      <c r="D799" s="74">
        <f t="shared" si="77"/>
        <v>320.51000051900411</v>
      </c>
      <c r="E799" s="75">
        <f t="shared" si="75"/>
        <v>44598.52760057331</v>
      </c>
      <c r="F799" s="76">
        <f t="shared" si="74"/>
        <v>44151</v>
      </c>
      <c r="G799" s="77" t="str">
        <f t="shared" si="78"/>
        <v>12:23</v>
      </c>
    </row>
    <row r="800" spans="1:7" ht="16" x14ac:dyDescent="0.2">
      <c r="A800" s="88" t="str">
        <f t="shared" si="73"/>
        <v/>
      </c>
      <c r="B800" s="78">
        <f t="shared" si="76"/>
        <v>776</v>
      </c>
      <c r="C800" s="79" t="s">
        <v>36</v>
      </c>
      <c r="D800" s="74">
        <f t="shared" si="77"/>
        <v>320.92370469982961</v>
      </c>
      <c r="E800" s="75">
        <f t="shared" si="75"/>
        <v>80343.258479070559</v>
      </c>
      <c r="F800" s="76">
        <f t="shared" si="74"/>
        <v>44151</v>
      </c>
      <c r="G800" s="77" t="str">
        <f t="shared" si="78"/>
        <v>22:19</v>
      </c>
    </row>
    <row r="801" spans="1:7" ht="16" x14ac:dyDescent="0.2">
      <c r="A801" s="88" t="str">
        <f t="shared" si="73"/>
        <v/>
      </c>
      <c r="B801" s="78">
        <f t="shared" si="76"/>
        <v>777</v>
      </c>
      <c r="C801" s="79" t="s">
        <v>36</v>
      </c>
      <c r="D801" s="74">
        <f t="shared" si="77"/>
        <v>321.33740888065512</v>
      </c>
      <c r="E801" s="75">
        <f t="shared" si="75"/>
        <v>29687.989357567811</v>
      </c>
      <c r="F801" s="76">
        <f t="shared" si="74"/>
        <v>44152</v>
      </c>
      <c r="G801" s="77" t="str">
        <f t="shared" si="78"/>
        <v>08:14</v>
      </c>
    </row>
    <row r="802" spans="1:7" ht="16" x14ac:dyDescent="0.2">
      <c r="A802" s="88" t="str">
        <f t="shared" si="73"/>
        <v/>
      </c>
      <c r="B802" s="78">
        <f t="shared" si="76"/>
        <v>778</v>
      </c>
      <c r="C802" s="79" t="s">
        <v>36</v>
      </c>
      <c r="D802" s="74">
        <f t="shared" si="77"/>
        <v>321.75111306148062</v>
      </c>
      <c r="E802" s="75">
        <f t="shared" si="75"/>
        <v>65432.720236065055</v>
      </c>
      <c r="F802" s="76">
        <f t="shared" si="74"/>
        <v>44152</v>
      </c>
      <c r="G802" s="77" t="str">
        <f t="shared" si="78"/>
        <v>18:10</v>
      </c>
    </row>
    <row r="803" spans="1:7" ht="16" x14ac:dyDescent="0.2">
      <c r="A803" s="88" t="str">
        <f t="shared" si="73"/>
        <v/>
      </c>
      <c r="B803" s="78">
        <f t="shared" si="76"/>
        <v>779</v>
      </c>
      <c r="C803" s="79" t="s">
        <v>36</v>
      </c>
      <c r="D803" s="74">
        <f t="shared" si="77"/>
        <v>322.16481724230613</v>
      </c>
      <c r="E803" s="75">
        <f t="shared" si="75"/>
        <v>14777.451114558582</v>
      </c>
      <c r="F803" s="76">
        <f t="shared" si="74"/>
        <v>44153</v>
      </c>
      <c r="G803" s="77" t="str">
        <f t="shared" si="78"/>
        <v>04:06</v>
      </c>
    </row>
    <row r="804" spans="1:7" ht="16" x14ac:dyDescent="0.2">
      <c r="A804" s="88" t="str">
        <f t="shared" si="73"/>
        <v/>
      </c>
      <c r="B804" s="78">
        <f t="shared" si="76"/>
        <v>780</v>
      </c>
      <c r="C804" s="79" t="s">
        <v>36</v>
      </c>
      <c r="D804" s="74">
        <f t="shared" si="77"/>
        <v>322.57852142313163</v>
      </c>
      <c r="E804" s="75">
        <f t="shared" si="75"/>
        <v>50522.181993059559</v>
      </c>
      <c r="F804" s="76">
        <f t="shared" si="74"/>
        <v>44153</v>
      </c>
      <c r="G804" s="77" t="str">
        <f t="shared" si="78"/>
        <v>14:02</v>
      </c>
    </row>
    <row r="805" spans="1:7" ht="16" x14ac:dyDescent="0.2">
      <c r="A805" s="88" t="str">
        <f t="shared" si="73"/>
        <v/>
      </c>
      <c r="B805" s="78">
        <f t="shared" si="76"/>
        <v>781</v>
      </c>
      <c r="C805" s="79" t="s">
        <v>36</v>
      </c>
      <c r="D805" s="74">
        <f t="shared" si="77"/>
        <v>322.99222560395714</v>
      </c>
      <c r="E805" s="75">
        <f t="shared" si="75"/>
        <v>86266.912871549357</v>
      </c>
      <c r="F805" s="76">
        <f t="shared" si="74"/>
        <v>44153</v>
      </c>
      <c r="G805" s="77" t="str">
        <f t="shared" si="78"/>
        <v>23:57</v>
      </c>
    </row>
    <row r="806" spans="1:7" ht="16" x14ac:dyDescent="0.2">
      <c r="A806" s="88" t="str">
        <f t="shared" si="73"/>
        <v/>
      </c>
      <c r="B806" s="78">
        <f t="shared" si="76"/>
        <v>782</v>
      </c>
      <c r="C806" s="79" t="s">
        <v>36</v>
      </c>
      <c r="D806" s="74">
        <f t="shared" si="77"/>
        <v>323.40592978478264</v>
      </c>
      <c r="E806" s="75">
        <f t="shared" si="75"/>
        <v>35611.643750050331</v>
      </c>
      <c r="F806" s="76">
        <f t="shared" si="74"/>
        <v>44154</v>
      </c>
      <c r="G806" s="77" t="str">
        <f t="shared" si="78"/>
        <v>09:53</v>
      </c>
    </row>
    <row r="807" spans="1:7" ht="16" x14ac:dyDescent="0.2">
      <c r="A807" s="88" t="str">
        <f t="shared" si="73"/>
        <v/>
      </c>
      <c r="B807" s="78">
        <f t="shared" si="76"/>
        <v>783</v>
      </c>
      <c r="C807" s="79" t="s">
        <v>36</v>
      </c>
      <c r="D807" s="74">
        <f t="shared" si="77"/>
        <v>323.81963396560815</v>
      </c>
      <c r="E807" s="75">
        <f t="shared" si="75"/>
        <v>71356.374628543854</v>
      </c>
      <c r="F807" s="76">
        <f t="shared" si="74"/>
        <v>44154</v>
      </c>
      <c r="G807" s="77" t="str">
        <f t="shared" si="78"/>
        <v>19:49</v>
      </c>
    </row>
    <row r="808" spans="1:7" ht="16" x14ac:dyDescent="0.2">
      <c r="A808" s="88" t="str">
        <f t="shared" si="73"/>
        <v/>
      </c>
      <c r="B808" s="78">
        <f t="shared" si="76"/>
        <v>784</v>
      </c>
      <c r="C808" s="79" t="s">
        <v>36</v>
      </c>
      <c r="D808" s="74">
        <f t="shared" si="77"/>
        <v>324.23333814643365</v>
      </c>
      <c r="E808" s="75">
        <f t="shared" si="75"/>
        <v>20701.105507037377</v>
      </c>
      <c r="F808" s="76">
        <f t="shared" si="74"/>
        <v>44155</v>
      </c>
      <c r="G808" s="77" t="str">
        <f t="shared" si="78"/>
        <v>05:45</v>
      </c>
    </row>
    <row r="809" spans="1:7" ht="16" x14ac:dyDescent="0.2">
      <c r="A809" s="88" t="str">
        <f t="shared" si="73"/>
        <v/>
      </c>
      <c r="B809" s="78">
        <f t="shared" si="76"/>
        <v>785</v>
      </c>
      <c r="C809" s="79" t="s">
        <v>36</v>
      </c>
      <c r="D809" s="74">
        <f t="shared" si="77"/>
        <v>324.64704232725916</v>
      </c>
      <c r="E809" s="75">
        <f t="shared" si="75"/>
        <v>56445.83638553835</v>
      </c>
      <c r="F809" s="76">
        <f t="shared" si="74"/>
        <v>44155</v>
      </c>
      <c r="G809" s="77" t="str">
        <f t="shared" si="78"/>
        <v>15:40</v>
      </c>
    </row>
    <row r="810" spans="1:7" ht="16" x14ac:dyDescent="0.2">
      <c r="A810" s="88" t="str">
        <f t="shared" si="73"/>
        <v/>
      </c>
      <c r="B810" s="78">
        <f t="shared" si="76"/>
        <v>786</v>
      </c>
      <c r="C810" s="79" t="s">
        <v>36</v>
      </c>
      <c r="D810" s="74">
        <f t="shared" si="77"/>
        <v>325.06074650808466</v>
      </c>
      <c r="E810" s="75">
        <f t="shared" si="75"/>
        <v>5790.56726402815</v>
      </c>
      <c r="F810" s="76">
        <f t="shared" si="74"/>
        <v>44156</v>
      </c>
      <c r="G810" s="77" t="str">
        <f t="shared" si="78"/>
        <v>01:36</v>
      </c>
    </row>
    <row r="811" spans="1:7" ht="16" x14ac:dyDescent="0.2">
      <c r="A811" s="88" t="str">
        <f t="shared" si="73"/>
        <v/>
      </c>
      <c r="B811" s="78">
        <f t="shared" si="76"/>
        <v>787</v>
      </c>
      <c r="C811" s="79" t="s">
        <v>36</v>
      </c>
      <c r="D811" s="74">
        <f t="shared" si="77"/>
        <v>325.47445068891017</v>
      </c>
      <c r="E811" s="75">
        <f t="shared" si="75"/>
        <v>41535.298142529122</v>
      </c>
      <c r="F811" s="76">
        <f t="shared" si="74"/>
        <v>44156</v>
      </c>
      <c r="G811" s="77" t="str">
        <f t="shared" si="78"/>
        <v>11:32</v>
      </c>
    </row>
    <row r="812" spans="1:7" ht="16" x14ac:dyDescent="0.2">
      <c r="A812" s="88" t="str">
        <f t="shared" si="73"/>
        <v/>
      </c>
      <c r="B812" s="78">
        <f t="shared" si="76"/>
        <v>788</v>
      </c>
      <c r="C812" s="79" t="s">
        <v>36</v>
      </c>
      <c r="D812" s="74">
        <f t="shared" si="77"/>
        <v>325.88815486973567</v>
      </c>
      <c r="E812" s="75">
        <f t="shared" si="75"/>
        <v>77280.029021022652</v>
      </c>
      <c r="F812" s="76">
        <f t="shared" si="74"/>
        <v>44156</v>
      </c>
      <c r="G812" s="77" t="str">
        <f t="shared" si="78"/>
        <v>21:28</v>
      </c>
    </row>
    <row r="813" spans="1:7" ht="16" x14ac:dyDescent="0.2">
      <c r="A813" s="88" t="str">
        <f t="shared" si="73"/>
        <v/>
      </c>
      <c r="B813" s="78">
        <f t="shared" si="76"/>
        <v>789</v>
      </c>
      <c r="C813" s="79" t="s">
        <v>36</v>
      </c>
      <c r="D813" s="74">
        <f t="shared" si="77"/>
        <v>326.30185905056118</v>
      </c>
      <c r="E813" s="75">
        <f t="shared" si="75"/>
        <v>26624.759899519897</v>
      </c>
      <c r="F813" s="76">
        <f t="shared" si="74"/>
        <v>44157</v>
      </c>
      <c r="G813" s="77" t="str">
        <f t="shared" si="78"/>
        <v>07:23</v>
      </c>
    </row>
    <row r="814" spans="1:7" ht="16" x14ac:dyDescent="0.2">
      <c r="A814" s="88" t="str">
        <f t="shared" si="73"/>
        <v/>
      </c>
      <c r="B814" s="78">
        <f t="shared" si="76"/>
        <v>790</v>
      </c>
      <c r="C814" s="79" t="s">
        <v>36</v>
      </c>
      <c r="D814" s="74">
        <f t="shared" si="77"/>
        <v>326.71556323138668</v>
      </c>
      <c r="E814" s="75">
        <f t="shared" si="75"/>
        <v>62369.490778017149</v>
      </c>
      <c r="F814" s="76">
        <f t="shared" si="74"/>
        <v>44157</v>
      </c>
      <c r="G814" s="77" t="str">
        <f t="shared" si="78"/>
        <v>17:19</v>
      </c>
    </row>
    <row r="815" spans="1:7" ht="16" x14ac:dyDescent="0.2">
      <c r="A815" s="88" t="str">
        <f t="shared" si="73"/>
        <v/>
      </c>
      <c r="B815" s="78">
        <f t="shared" si="76"/>
        <v>791</v>
      </c>
      <c r="C815" s="79" t="s">
        <v>36</v>
      </c>
      <c r="D815" s="74">
        <f t="shared" si="77"/>
        <v>327.12926741221219</v>
      </c>
      <c r="E815" s="75">
        <f t="shared" si="75"/>
        <v>11714.221656514395</v>
      </c>
      <c r="F815" s="76">
        <f t="shared" si="74"/>
        <v>44158</v>
      </c>
      <c r="G815" s="77" t="str">
        <f t="shared" si="78"/>
        <v>03:15</v>
      </c>
    </row>
    <row r="816" spans="1:7" ht="16" x14ac:dyDescent="0.2">
      <c r="A816" s="88" t="str">
        <f t="shared" si="73"/>
        <v/>
      </c>
      <c r="B816" s="78">
        <f t="shared" si="76"/>
        <v>792</v>
      </c>
      <c r="C816" s="79" t="s">
        <v>36</v>
      </c>
      <c r="D816" s="74">
        <f t="shared" si="77"/>
        <v>327.54297159303769</v>
      </c>
      <c r="E816" s="75">
        <f t="shared" si="75"/>
        <v>47458.95253500792</v>
      </c>
      <c r="F816" s="76">
        <f t="shared" si="74"/>
        <v>44158</v>
      </c>
      <c r="G816" s="77" t="str">
        <f t="shared" si="78"/>
        <v>13:10</v>
      </c>
    </row>
    <row r="817" spans="1:7" ht="16" x14ac:dyDescent="0.2">
      <c r="A817" s="88" t="str">
        <f t="shared" si="73"/>
        <v/>
      </c>
      <c r="B817" s="78">
        <f t="shared" si="76"/>
        <v>793</v>
      </c>
      <c r="C817" s="79" t="s">
        <v>36</v>
      </c>
      <c r="D817" s="74">
        <f t="shared" si="77"/>
        <v>327.9566757738632</v>
      </c>
      <c r="E817" s="75">
        <f t="shared" si="75"/>
        <v>83203.683413508901</v>
      </c>
      <c r="F817" s="76">
        <f t="shared" si="74"/>
        <v>44158</v>
      </c>
      <c r="G817" s="77" t="str">
        <f t="shared" si="78"/>
        <v>23:06</v>
      </c>
    </row>
    <row r="818" spans="1:7" ht="16" x14ac:dyDescent="0.2">
      <c r="A818" s="88" t="str">
        <f t="shared" si="73"/>
        <v/>
      </c>
      <c r="B818" s="78">
        <f t="shared" si="76"/>
        <v>794</v>
      </c>
      <c r="C818" s="79" t="s">
        <v>36</v>
      </c>
      <c r="D818" s="74">
        <f t="shared" si="77"/>
        <v>328.3703799546887</v>
      </c>
      <c r="E818" s="75">
        <f t="shared" si="75"/>
        <v>32548.414291998692</v>
      </c>
      <c r="F818" s="76">
        <f t="shared" si="74"/>
        <v>44159</v>
      </c>
      <c r="G818" s="77" t="str">
        <f t="shared" si="78"/>
        <v>09:02</v>
      </c>
    </row>
    <row r="819" spans="1:7" ht="16" x14ac:dyDescent="0.2">
      <c r="A819" s="88" t="str">
        <f t="shared" si="73"/>
        <v/>
      </c>
      <c r="B819" s="78">
        <f t="shared" si="76"/>
        <v>795</v>
      </c>
      <c r="C819" s="79" t="s">
        <v>36</v>
      </c>
      <c r="D819" s="74">
        <f t="shared" si="77"/>
        <v>328.78408413551421</v>
      </c>
      <c r="E819" s="75">
        <f t="shared" si="75"/>
        <v>68293.145170495947</v>
      </c>
      <c r="F819" s="76">
        <f t="shared" si="74"/>
        <v>44159</v>
      </c>
      <c r="G819" s="77" t="str">
        <f t="shared" si="78"/>
        <v>18:58</v>
      </c>
    </row>
    <row r="820" spans="1:7" ht="16" x14ac:dyDescent="0.2">
      <c r="A820" s="88" t="str">
        <f t="shared" si="73"/>
        <v/>
      </c>
      <c r="B820" s="78">
        <f t="shared" si="76"/>
        <v>796</v>
      </c>
      <c r="C820" s="79" t="s">
        <v>36</v>
      </c>
      <c r="D820" s="74">
        <f t="shared" si="77"/>
        <v>329.19778831633971</v>
      </c>
      <c r="E820" s="75">
        <f t="shared" si="75"/>
        <v>17637.876048993192</v>
      </c>
      <c r="F820" s="76">
        <f t="shared" si="74"/>
        <v>44160</v>
      </c>
      <c r="G820" s="77" t="str">
        <f t="shared" si="78"/>
        <v>04:53</v>
      </c>
    </row>
    <row r="821" spans="1:7" ht="16" x14ac:dyDescent="0.2">
      <c r="A821" s="88" t="str">
        <f t="shared" si="73"/>
        <v/>
      </c>
      <c r="B821" s="78">
        <f t="shared" si="76"/>
        <v>797</v>
      </c>
      <c r="C821" s="79" t="s">
        <v>36</v>
      </c>
      <c r="D821" s="74">
        <f t="shared" si="77"/>
        <v>329.61149249716522</v>
      </c>
      <c r="E821" s="75">
        <f t="shared" si="75"/>
        <v>53382.606927486711</v>
      </c>
      <c r="F821" s="76">
        <f t="shared" si="74"/>
        <v>44160</v>
      </c>
      <c r="G821" s="77" t="str">
        <f t="shared" si="78"/>
        <v>14:49</v>
      </c>
    </row>
    <row r="822" spans="1:7" ht="16" x14ac:dyDescent="0.2">
      <c r="A822" s="88" t="str">
        <f t="shared" si="73"/>
        <v/>
      </c>
      <c r="B822" s="78">
        <f t="shared" si="76"/>
        <v>798</v>
      </c>
      <c r="C822" s="79" t="s">
        <v>36</v>
      </c>
      <c r="D822" s="74">
        <f t="shared" si="77"/>
        <v>330.02519667799072</v>
      </c>
      <c r="E822" s="75">
        <f t="shared" si="75"/>
        <v>2727.3378059876891</v>
      </c>
      <c r="F822" s="76">
        <f t="shared" si="74"/>
        <v>44161</v>
      </c>
      <c r="G822" s="77" t="str">
        <f t="shared" si="78"/>
        <v>00:45</v>
      </c>
    </row>
    <row r="823" spans="1:7" ht="16" x14ac:dyDescent="0.2">
      <c r="A823" s="88" t="str">
        <f t="shared" si="73"/>
        <v/>
      </c>
      <c r="B823" s="78">
        <f t="shared" si="76"/>
        <v>799</v>
      </c>
      <c r="C823" s="79" t="s">
        <v>36</v>
      </c>
      <c r="D823" s="74">
        <f t="shared" si="77"/>
        <v>330.43890085881623</v>
      </c>
      <c r="E823" s="75">
        <f t="shared" si="75"/>
        <v>38472.06868447749</v>
      </c>
      <c r="F823" s="76">
        <f t="shared" si="74"/>
        <v>44161</v>
      </c>
      <c r="G823" s="77" t="str">
        <f t="shared" si="78"/>
        <v>10:41</v>
      </c>
    </row>
    <row r="824" spans="1:7" ht="16" x14ac:dyDescent="0.2">
      <c r="A824" s="88" t="str">
        <f t="shared" si="73"/>
        <v/>
      </c>
      <c r="B824" s="78">
        <f t="shared" si="76"/>
        <v>800</v>
      </c>
      <c r="C824" s="79" t="s">
        <v>36</v>
      </c>
      <c r="D824" s="74">
        <f t="shared" si="77"/>
        <v>330.85260503964173</v>
      </c>
      <c r="E824" s="75">
        <f t="shared" si="75"/>
        <v>74216.799562978456</v>
      </c>
      <c r="F824" s="76">
        <f t="shared" si="74"/>
        <v>44161</v>
      </c>
      <c r="G824" s="77" t="str">
        <f t="shared" si="78"/>
        <v>20:36</v>
      </c>
    </row>
    <row r="825" spans="1:7" ht="16" x14ac:dyDescent="0.2">
      <c r="A825" s="88" t="str">
        <f t="shared" si="73"/>
        <v/>
      </c>
      <c r="B825" s="78">
        <f t="shared" si="76"/>
        <v>801</v>
      </c>
      <c r="C825" s="79" t="s">
        <v>36</v>
      </c>
      <c r="D825" s="74">
        <f t="shared" si="77"/>
        <v>331.26630922046724</v>
      </c>
      <c r="E825" s="75">
        <f t="shared" si="75"/>
        <v>23561.530441471987</v>
      </c>
      <c r="F825" s="76">
        <f t="shared" si="74"/>
        <v>44162</v>
      </c>
      <c r="G825" s="77" t="str">
        <f t="shared" si="78"/>
        <v>06:32</v>
      </c>
    </row>
    <row r="826" spans="1:7" ht="16" x14ac:dyDescent="0.2">
      <c r="A826" s="88" t="str">
        <f t="shared" si="73"/>
        <v/>
      </c>
      <c r="B826" s="78">
        <f t="shared" si="76"/>
        <v>802</v>
      </c>
      <c r="C826" s="79" t="s">
        <v>36</v>
      </c>
      <c r="D826" s="74">
        <f t="shared" si="77"/>
        <v>331.68001340129274</v>
      </c>
      <c r="E826" s="75">
        <f t="shared" si="75"/>
        <v>59306.261319969235</v>
      </c>
      <c r="F826" s="76">
        <f t="shared" si="74"/>
        <v>44162</v>
      </c>
      <c r="G826" s="77" t="str">
        <f t="shared" si="78"/>
        <v>16:28</v>
      </c>
    </row>
    <row r="827" spans="1:7" ht="16" x14ac:dyDescent="0.2">
      <c r="A827" s="88" t="str">
        <f t="shared" si="73"/>
        <v/>
      </c>
      <c r="B827" s="78">
        <f t="shared" si="76"/>
        <v>803</v>
      </c>
      <c r="C827" s="79" t="s">
        <v>36</v>
      </c>
      <c r="D827" s="74">
        <f t="shared" si="77"/>
        <v>332.09371758211824</v>
      </c>
      <c r="E827" s="75">
        <f t="shared" si="75"/>
        <v>8650.9921984664834</v>
      </c>
      <c r="F827" s="76">
        <f t="shared" si="74"/>
        <v>44163</v>
      </c>
      <c r="G827" s="77" t="str">
        <f t="shared" si="78"/>
        <v>02:24</v>
      </c>
    </row>
    <row r="828" spans="1:7" ht="16" x14ac:dyDescent="0.2">
      <c r="A828" s="88" t="str">
        <f t="shared" si="73"/>
        <v/>
      </c>
      <c r="B828" s="78">
        <f t="shared" si="76"/>
        <v>804</v>
      </c>
      <c r="C828" s="79" t="s">
        <v>36</v>
      </c>
      <c r="D828" s="74">
        <f t="shared" si="77"/>
        <v>332.50742176294375</v>
      </c>
      <c r="E828" s="75">
        <f t="shared" si="75"/>
        <v>44395.723076956281</v>
      </c>
      <c r="F828" s="76">
        <f t="shared" si="74"/>
        <v>44163</v>
      </c>
      <c r="G828" s="77" t="str">
        <f t="shared" si="78"/>
        <v>12:19</v>
      </c>
    </row>
    <row r="829" spans="1:7" ht="16" x14ac:dyDescent="0.2">
      <c r="A829" s="88" t="str">
        <f t="shared" si="73"/>
        <v/>
      </c>
      <c r="B829" s="78">
        <f t="shared" si="76"/>
        <v>805</v>
      </c>
      <c r="C829" s="79" t="s">
        <v>36</v>
      </c>
      <c r="D829" s="74">
        <f t="shared" si="77"/>
        <v>332.92112594376925</v>
      </c>
      <c r="E829" s="75">
        <f t="shared" si="75"/>
        <v>80140.453955457255</v>
      </c>
      <c r="F829" s="76">
        <f t="shared" si="74"/>
        <v>44163</v>
      </c>
      <c r="G829" s="77" t="str">
        <f t="shared" si="78"/>
        <v>22:15</v>
      </c>
    </row>
    <row r="830" spans="1:7" ht="16" x14ac:dyDescent="0.2">
      <c r="A830" s="88" t="str">
        <f t="shared" si="73"/>
        <v/>
      </c>
      <c r="B830" s="78">
        <f t="shared" si="76"/>
        <v>806</v>
      </c>
      <c r="C830" s="79" t="s">
        <v>36</v>
      </c>
      <c r="D830" s="74">
        <f t="shared" si="77"/>
        <v>333.33483012459476</v>
      </c>
      <c r="E830" s="75">
        <f t="shared" si="75"/>
        <v>29485.184833950781</v>
      </c>
      <c r="F830" s="76">
        <f t="shared" si="74"/>
        <v>44164</v>
      </c>
      <c r="G830" s="77" t="str">
        <f t="shared" si="78"/>
        <v>08:11</v>
      </c>
    </row>
    <row r="831" spans="1:7" ht="16" x14ac:dyDescent="0.2">
      <c r="A831" s="88" t="str">
        <f t="shared" si="73"/>
        <v/>
      </c>
      <c r="B831" s="78">
        <f t="shared" si="76"/>
        <v>807</v>
      </c>
      <c r="C831" s="79" t="s">
        <v>36</v>
      </c>
      <c r="D831" s="74">
        <f t="shared" si="77"/>
        <v>333.74853430542026</v>
      </c>
      <c r="E831" s="75">
        <f t="shared" si="75"/>
        <v>65229.915712448026</v>
      </c>
      <c r="F831" s="76">
        <f t="shared" si="74"/>
        <v>44164</v>
      </c>
      <c r="G831" s="77" t="str">
        <f t="shared" si="78"/>
        <v>18:07</v>
      </c>
    </row>
    <row r="832" spans="1:7" ht="16" x14ac:dyDescent="0.2">
      <c r="A832" s="88" t="str">
        <f t="shared" si="73"/>
        <v/>
      </c>
      <c r="B832" s="78">
        <f t="shared" si="76"/>
        <v>808</v>
      </c>
      <c r="C832" s="79" t="s">
        <v>36</v>
      </c>
      <c r="D832" s="74">
        <f t="shared" si="77"/>
        <v>334.16223848624577</v>
      </c>
      <c r="E832" s="75">
        <f t="shared" si="75"/>
        <v>14574.646590945278</v>
      </c>
      <c r="F832" s="76">
        <f t="shared" si="74"/>
        <v>44165</v>
      </c>
      <c r="G832" s="77" t="str">
        <f t="shared" si="78"/>
        <v>04:02</v>
      </c>
    </row>
    <row r="833" spans="1:7" ht="16" x14ac:dyDescent="0.2">
      <c r="A833" s="88" t="str">
        <f t="shared" si="73"/>
        <v/>
      </c>
      <c r="B833" s="78">
        <f t="shared" si="76"/>
        <v>809</v>
      </c>
      <c r="C833" s="79" t="s">
        <v>36</v>
      </c>
      <c r="D833" s="74">
        <f t="shared" si="77"/>
        <v>334.57594266707127</v>
      </c>
      <c r="E833" s="75">
        <f t="shared" si="75"/>
        <v>50319.37746944253</v>
      </c>
      <c r="F833" s="76">
        <f t="shared" si="74"/>
        <v>44165</v>
      </c>
      <c r="G833" s="77" t="str">
        <f t="shared" si="78"/>
        <v>13:58</v>
      </c>
    </row>
    <row r="834" spans="1:7" ht="16" x14ac:dyDescent="0.2">
      <c r="A834" s="88" t="str">
        <f t="shared" si="73"/>
        <v/>
      </c>
      <c r="B834" s="78">
        <f t="shared" si="76"/>
        <v>810</v>
      </c>
      <c r="C834" s="79" t="s">
        <v>36</v>
      </c>
      <c r="D834" s="74">
        <f t="shared" si="77"/>
        <v>334.98964684789678</v>
      </c>
      <c r="E834" s="75">
        <f t="shared" si="75"/>
        <v>86064.108347936053</v>
      </c>
      <c r="F834" s="76">
        <f t="shared" si="74"/>
        <v>44165</v>
      </c>
      <c r="G834" s="77" t="str">
        <f t="shared" si="78"/>
        <v>23:54</v>
      </c>
    </row>
    <row r="835" spans="1:7" ht="16" x14ac:dyDescent="0.2">
      <c r="A835" s="88" t="str">
        <f t="shared" si="73"/>
        <v/>
      </c>
      <c r="B835" s="78">
        <f t="shared" si="76"/>
        <v>811</v>
      </c>
      <c r="C835" s="79" t="s">
        <v>36</v>
      </c>
      <c r="D835" s="74">
        <f t="shared" si="77"/>
        <v>335.40335102872228</v>
      </c>
      <c r="E835" s="75">
        <f t="shared" si="75"/>
        <v>35408.839226437027</v>
      </c>
      <c r="F835" s="76">
        <f t="shared" si="74"/>
        <v>44166</v>
      </c>
      <c r="G835" s="77" t="str">
        <f t="shared" si="78"/>
        <v>09:50</v>
      </c>
    </row>
    <row r="836" spans="1:7" ht="16" x14ac:dyDescent="0.2">
      <c r="A836" s="88" t="str">
        <f t="shared" si="73"/>
        <v/>
      </c>
      <c r="B836" s="78">
        <f t="shared" si="76"/>
        <v>812</v>
      </c>
      <c r="C836" s="79" t="s">
        <v>36</v>
      </c>
      <c r="D836" s="74">
        <f t="shared" si="77"/>
        <v>335.81705520954779</v>
      </c>
      <c r="E836" s="75">
        <f t="shared" si="75"/>
        <v>71153.570104926825</v>
      </c>
      <c r="F836" s="76">
        <f t="shared" si="74"/>
        <v>44166</v>
      </c>
      <c r="G836" s="77" t="str">
        <f t="shared" si="78"/>
        <v>19:45</v>
      </c>
    </row>
    <row r="837" spans="1:7" ht="16" x14ac:dyDescent="0.2">
      <c r="A837" s="88" t="str">
        <f t="shared" si="73"/>
        <v/>
      </c>
      <c r="B837" s="78">
        <f t="shared" si="76"/>
        <v>813</v>
      </c>
      <c r="C837" s="79" t="s">
        <v>36</v>
      </c>
      <c r="D837" s="74">
        <f t="shared" si="77"/>
        <v>336.23075939037329</v>
      </c>
      <c r="E837" s="75">
        <f t="shared" si="75"/>
        <v>20498.300983424073</v>
      </c>
      <c r="F837" s="76">
        <f t="shared" si="74"/>
        <v>44167</v>
      </c>
      <c r="G837" s="77" t="str">
        <f t="shared" si="78"/>
        <v>05:41</v>
      </c>
    </row>
    <row r="838" spans="1:7" ht="16" x14ac:dyDescent="0.2">
      <c r="A838" s="88" t="str">
        <f t="shared" si="73"/>
        <v/>
      </c>
      <c r="B838" s="78">
        <f t="shared" si="76"/>
        <v>814</v>
      </c>
      <c r="C838" s="79" t="s">
        <v>36</v>
      </c>
      <c r="D838" s="74">
        <f t="shared" si="77"/>
        <v>336.6444635711988</v>
      </c>
      <c r="E838" s="75">
        <f t="shared" si="75"/>
        <v>56243.031861921321</v>
      </c>
      <c r="F838" s="76">
        <f t="shared" si="74"/>
        <v>44167</v>
      </c>
      <c r="G838" s="77" t="str">
        <f t="shared" si="78"/>
        <v>15:37</v>
      </c>
    </row>
    <row r="839" spans="1:7" ht="16" x14ac:dyDescent="0.2">
      <c r="A839" s="88" t="str">
        <f t="shared" si="73"/>
        <v/>
      </c>
      <c r="B839" s="78">
        <f t="shared" si="76"/>
        <v>815</v>
      </c>
      <c r="C839" s="79" t="s">
        <v>36</v>
      </c>
      <c r="D839" s="74">
        <f t="shared" si="77"/>
        <v>337.0581677520243</v>
      </c>
      <c r="E839" s="75">
        <f t="shared" si="75"/>
        <v>5587.7627404148461</v>
      </c>
      <c r="F839" s="76">
        <f t="shared" si="74"/>
        <v>44168</v>
      </c>
      <c r="G839" s="77" t="str">
        <f t="shared" si="78"/>
        <v>01:33</v>
      </c>
    </row>
    <row r="840" spans="1:7" ht="16" x14ac:dyDescent="0.2">
      <c r="A840" s="88" t="str">
        <f t="shared" si="73"/>
        <v/>
      </c>
      <c r="B840" s="78">
        <f t="shared" si="76"/>
        <v>816</v>
      </c>
      <c r="C840" s="79" t="s">
        <v>36</v>
      </c>
      <c r="D840" s="74">
        <f t="shared" si="77"/>
        <v>337.47187193284981</v>
      </c>
      <c r="E840" s="75">
        <f t="shared" si="75"/>
        <v>41332.493618915818</v>
      </c>
      <c r="F840" s="76">
        <f t="shared" si="74"/>
        <v>44168</v>
      </c>
      <c r="G840" s="77" t="str">
        <f t="shared" si="78"/>
        <v>11:28</v>
      </c>
    </row>
    <row r="841" spans="1:7" ht="16" x14ac:dyDescent="0.2">
      <c r="A841" s="88" t="str">
        <f t="shared" si="73"/>
        <v/>
      </c>
      <c r="B841" s="78">
        <f t="shared" si="76"/>
        <v>817</v>
      </c>
      <c r="C841" s="79" t="s">
        <v>36</v>
      </c>
      <c r="D841" s="74">
        <f t="shared" si="77"/>
        <v>337.88557611367531</v>
      </c>
      <c r="E841" s="75">
        <f t="shared" si="75"/>
        <v>77077.224497405623</v>
      </c>
      <c r="F841" s="76">
        <f t="shared" si="74"/>
        <v>44168</v>
      </c>
      <c r="G841" s="77" t="str">
        <f t="shared" si="78"/>
        <v>21:24</v>
      </c>
    </row>
    <row r="842" spans="1:7" ht="16" x14ac:dyDescent="0.2">
      <c r="A842" s="88" t="str">
        <f t="shared" si="73"/>
        <v/>
      </c>
      <c r="B842" s="78">
        <f t="shared" si="76"/>
        <v>818</v>
      </c>
      <c r="C842" s="79" t="s">
        <v>36</v>
      </c>
      <c r="D842" s="74">
        <f t="shared" si="77"/>
        <v>338.29928029450082</v>
      </c>
      <c r="E842" s="75">
        <f t="shared" si="75"/>
        <v>26421.955375906593</v>
      </c>
      <c r="F842" s="76">
        <f t="shared" si="74"/>
        <v>44169</v>
      </c>
      <c r="G842" s="77" t="str">
        <f t="shared" si="78"/>
        <v>07:20</v>
      </c>
    </row>
    <row r="843" spans="1:7" ht="16" x14ac:dyDescent="0.2">
      <c r="A843" s="88" t="str">
        <f t="shared" si="73"/>
        <v/>
      </c>
      <c r="B843" s="78">
        <f t="shared" si="76"/>
        <v>819</v>
      </c>
      <c r="C843" s="79" t="s">
        <v>36</v>
      </c>
      <c r="D843" s="74">
        <f t="shared" si="77"/>
        <v>338.71298447532632</v>
      </c>
      <c r="E843" s="75">
        <f t="shared" si="75"/>
        <v>62166.68625440012</v>
      </c>
      <c r="F843" s="76">
        <f t="shared" si="74"/>
        <v>44169</v>
      </c>
      <c r="G843" s="77" t="str">
        <f t="shared" si="78"/>
        <v>17:16</v>
      </c>
    </row>
    <row r="844" spans="1:7" ht="16" x14ac:dyDescent="0.2">
      <c r="A844" s="88" t="str">
        <f t="shared" si="73"/>
        <v/>
      </c>
      <c r="B844" s="78">
        <f t="shared" si="76"/>
        <v>820</v>
      </c>
      <c r="C844" s="79" t="s">
        <v>36</v>
      </c>
      <c r="D844" s="74">
        <f t="shared" si="77"/>
        <v>339.12668865615183</v>
      </c>
      <c r="E844" s="75">
        <f t="shared" si="75"/>
        <v>11511.417132897366</v>
      </c>
      <c r="F844" s="76">
        <f t="shared" si="74"/>
        <v>44170</v>
      </c>
      <c r="G844" s="77" t="str">
        <f t="shared" si="78"/>
        <v>03:11</v>
      </c>
    </row>
    <row r="845" spans="1:7" ht="16" x14ac:dyDescent="0.2">
      <c r="A845" s="88" t="str">
        <f t="shared" si="73"/>
        <v/>
      </c>
      <c r="B845" s="78">
        <f t="shared" si="76"/>
        <v>821</v>
      </c>
      <c r="C845" s="79" t="s">
        <v>36</v>
      </c>
      <c r="D845" s="74">
        <f t="shared" si="77"/>
        <v>339.54039283697733</v>
      </c>
      <c r="E845" s="75">
        <f t="shared" si="75"/>
        <v>47256.148011394616</v>
      </c>
      <c r="F845" s="76">
        <f t="shared" si="74"/>
        <v>44170</v>
      </c>
      <c r="G845" s="77" t="str">
        <f t="shared" si="78"/>
        <v>13:07</v>
      </c>
    </row>
    <row r="846" spans="1:7" ht="16" x14ac:dyDescent="0.2">
      <c r="A846" s="88" t="str">
        <f t="shared" si="73"/>
        <v/>
      </c>
      <c r="B846" s="78">
        <f t="shared" si="76"/>
        <v>822</v>
      </c>
      <c r="C846" s="79" t="s">
        <v>36</v>
      </c>
      <c r="D846" s="74">
        <f t="shared" si="77"/>
        <v>339.95409701780284</v>
      </c>
      <c r="E846" s="75">
        <f t="shared" si="75"/>
        <v>83000.878889891872</v>
      </c>
      <c r="F846" s="76">
        <f t="shared" si="74"/>
        <v>44170</v>
      </c>
      <c r="G846" s="77" t="str">
        <f t="shared" si="78"/>
        <v>23:03</v>
      </c>
    </row>
    <row r="847" spans="1:7" ht="16" x14ac:dyDescent="0.2">
      <c r="A847" s="88" t="str">
        <f t="shared" si="73"/>
        <v/>
      </c>
      <c r="B847" s="78">
        <f t="shared" si="76"/>
        <v>823</v>
      </c>
      <c r="C847" s="79" t="s">
        <v>36</v>
      </c>
      <c r="D847" s="74">
        <f t="shared" si="77"/>
        <v>340.36780119862834</v>
      </c>
      <c r="E847" s="75">
        <f t="shared" si="75"/>
        <v>32345.609768385388</v>
      </c>
      <c r="F847" s="76">
        <f t="shared" si="74"/>
        <v>44171</v>
      </c>
      <c r="G847" s="77" t="str">
        <f t="shared" si="78"/>
        <v>08:59</v>
      </c>
    </row>
    <row r="848" spans="1:7" ht="16" x14ac:dyDescent="0.2">
      <c r="A848" s="88" t="str">
        <f t="shared" si="73"/>
        <v/>
      </c>
      <c r="B848" s="78">
        <f t="shared" si="76"/>
        <v>824</v>
      </c>
      <c r="C848" s="79" t="s">
        <v>36</v>
      </c>
      <c r="D848" s="74">
        <f t="shared" si="77"/>
        <v>340.78150537945385</v>
      </c>
      <c r="E848" s="75">
        <f t="shared" si="75"/>
        <v>68090.340646878918</v>
      </c>
      <c r="F848" s="76">
        <f t="shared" si="74"/>
        <v>44171</v>
      </c>
      <c r="G848" s="77" t="str">
        <f t="shared" si="78"/>
        <v>18:54</v>
      </c>
    </row>
    <row r="849" spans="1:7" ht="16" x14ac:dyDescent="0.2">
      <c r="A849" s="88" t="str">
        <f t="shared" si="73"/>
        <v/>
      </c>
      <c r="B849" s="78">
        <f t="shared" si="76"/>
        <v>825</v>
      </c>
      <c r="C849" s="79" t="s">
        <v>36</v>
      </c>
      <c r="D849" s="74">
        <f t="shared" si="77"/>
        <v>341.19520956027935</v>
      </c>
      <c r="E849" s="75">
        <f t="shared" si="75"/>
        <v>17435.071525376163</v>
      </c>
      <c r="F849" s="76">
        <f t="shared" si="74"/>
        <v>44172</v>
      </c>
      <c r="G849" s="77" t="str">
        <f t="shared" si="78"/>
        <v>04:50</v>
      </c>
    </row>
    <row r="850" spans="1:7" ht="16" x14ac:dyDescent="0.2">
      <c r="A850" s="88" t="str">
        <f t="shared" si="73"/>
        <v/>
      </c>
      <c r="B850" s="78">
        <f t="shared" si="76"/>
        <v>826</v>
      </c>
      <c r="C850" s="79" t="s">
        <v>36</v>
      </c>
      <c r="D850" s="74">
        <f t="shared" si="77"/>
        <v>341.60891374110486</v>
      </c>
      <c r="E850" s="75">
        <f t="shared" si="75"/>
        <v>53179.802403873407</v>
      </c>
      <c r="F850" s="76">
        <f t="shared" si="74"/>
        <v>44172</v>
      </c>
      <c r="G850" s="77" t="str">
        <f t="shared" si="78"/>
        <v>14:46</v>
      </c>
    </row>
    <row r="851" spans="1:7" ht="16" x14ac:dyDescent="0.2">
      <c r="A851" s="88" t="str">
        <f t="shared" si="73"/>
        <v/>
      </c>
      <c r="B851" s="78">
        <f t="shared" si="76"/>
        <v>827</v>
      </c>
      <c r="C851" s="79" t="s">
        <v>36</v>
      </c>
      <c r="D851" s="74">
        <f t="shared" si="77"/>
        <v>342.02261792193036</v>
      </c>
      <c r="E851" s="75">
        <f t="shared" si="75"/>
        <v>2524.5332823706599</v>
      </c>
      <c r="F851" s="76">
        <f t="shared" si="74"/>
        <v>44173</v>
      </c>
      <c r="G851" s="77" t="str">
        <f t="shared" si="78"/>
        <v>00:42</v>
      </c>
    </row>
    <row r="852" spans="1:7" ht="16" x14ac:dyDescent="0.2">
      <c r="A852" s="88" t="str">
        <f t="shared" si="73"/>
        <v/>
      </c>
      <c r="B852" s="78">
        <f t="shared" si="76"/>
        <v>828</v>
      </c>
      <c r="C852" s="79" t="s">
        <v>36</v>
      </c>
      <c r="D852" s="74">
        <f t="shared" si="77"/>
        <v>342.43632210275587</v>
      </c>
      <c r="E852" s="75">
        <f t="shared" si="75"/>
        <v>38269.264160864186</v>
      </c>
      <c r="F852" s="76">
        <f t="shared" si="74"/>
        <v>44173</v>
      </c>
      <c r="G852" s="77" t="str">
        <f t="shared" si="78"/>
        <v>10:37</v>
      </c>
    </row>
    <row r="853" spans="1:7" ht="16" x14ac:dyDescent="0.2">
      <c r="A853" s="88" t="str">
        <f t="shared" si="73"/>
        <v/>
      </c>
      <c r="B853" s="78">
        <f t="shared" si="76"/>
        <v>829</v>
      </c>
      <c r="C853" s="79" t="s">
        <v>36</v>
      </c>
      <c r="D853" s="74">
        <f t="shared" si="77"/>
        <v>342.85002628358137</v>
      </c>
      <c r="E853" s="75">
        <f t="shared" si="75"/>
        <v>74013.995039365152</v>
      </c>
      <c r="F853" s="76">
        <f t="shared" si="74"/>
        <v>44173</v>
      </c>
      <c r="G853" s="77" t="str">
        <f t="shared" si="78"/>
        <v>20:33</v>
      </c>
    </row>
    <row r="854" spans="1:7" ht="16" x14ac:dyDescent="0.2">
      <c r="A854" s="88" t="str">
        <f t="shared" si="73"/>
        <v/>
      </c>
      <c r="B854" s="78">
        <f t="shared" si="76"/>
        <v>830</v>
      </c>
      <c r="C854" s="79" t="s">
        <v>36</v>
      </c>
      <c r="D854" s="74">
        <f t="shared" si="77"/>
        <v>343.26373046440688</v>
      </c>
      <c r="E854" s="75">
        <f t="shared" si="75"/>
        <v>23358.725917854958</v>
      </c>
      <c r="F854" s="76">
        <f t="shared" si="74"/>
        <v>44174</v>
      </c>
      <c r="G854" s="77" t="str">
        <f t="shared" si="78"/>
        <v>06:29</v>
      </c>
    </row>
    <row r="855" spans="1:7" ht="16" x14ac:dyDescent="0.2">
      <c r="A855" s="88" t="str">
        <f t="shared" ref="A855:A911" si="79">IF(INT(D855)=$D$10-1,IF(A854="",1,A854+1),"")</f>
        <v/>
      </c>
      <c r="B855" s="78">
        <f t="shared" si="76"/>
        <v>831</v>
      </c>
      <c r="C855" s="79" t="s">
        <v>36</v>
      </c>
      <c r="D855" s="74">
        <f t="shared" si="77"/>
        <v>343.67743464523238</v>
      </c>
      <c r="E855" s="75">
        <f t="shared" si="75"/>
        <v>59103.456796355931</v>
      </c>
      <c r="F855" s="76">
        <f t="shared" si="74"/>
        <v>44174</v>
      </c>
      <c r="G855" s="77" t="str">
        <f t="shared" si="78"/>
        <v>16:25</v>
      </c>
    </row>
    <row r="856" spans="1:7" ht="16" x14ac:dyDescent="0.2">
      <c r="A856" s="88" t="str">
        <f t="shared" si="79"/>
        <v/>
      </c>
      <c r="B856" s="78">
        <f t="shared" si="76"/>
        <v>832</v>
      </c>
      <c r="C856" s="79" t="s">
        <v>36</v>
      </c>
      <c r="D856" s="74">
        <f t="shared" si="77"/>
        <v>344.09113882605789</v>
      </c>
      <c r="E856" s="75">
        <f t="shared" si="75"/>
        <v>8448.1876748494542</v>
      </c>
      <c r="F856" s="76">
        <f t="shared" si="74"/>
        <v>44175</v>
      </c>
      <c r="G856" s="77" t="str">
        <f t="shared" si="78"/>
        <v>02:20</v>
      </c>
    </row>
    <row r="857" spans="1:7" ht="16" x14ac:dyDescent="0.2">
      <c r="A857" s="88" t="str">
        <f t="shared" si="79"/>
        <v/>
      </c>
      <c r="B857" s="78">
        <f t="shared" si="76"/>
        <v>833</v>
      </c>
      <c r="C857" s="79" t="s">
        <v>36</v>
      </c>
      <c r="D857" s="74">
        <f t="shared" si="77"/>
        <v>344.50484300688339</v>
      </c>
      <c r="E857" s="75">
        <f t="shared" si="75"/>
        <v>44192.918553342977</v>
      </c>
      <c r="F857" s="76">
        <f t="shared" ref="F857:F911" si="80">DATE($D$6,1,1+INT(D857))</f>
        <v>44175</v>
      </c>
      <c r="G857" s="77" t="str">
        <f t="shared" si="78"/>
        <v>12:16</v>
      </c>
    </row>
    <row r="858" spans="1:7" ht="16" x14ac:dyDescent="0.2">
      <c r="A858" s="88" t="str">
        <f t="shared" si="79"/>
        <v/>
      </c>
      <c r="B858" s="78">
        <f t="shared" si="76"/>
        <v>834</v>
      </c>
      <c r="C858" s="79" t="s">
        <v>36</v>
      </c>
      <c r="D858" s="74">
        <f t="shared" si="77"/>
        <v>344.9185471877089</v>
      </c>
      <c r="E858" s="75">
        <f t="shared" ref="E858:E911" si="81">MOD(D858*3600*24,3600*24)+(B858/870)*600</f>
        <v>79937.649431843951</v>
      </c>
      <c r="F858" s="76">
        <f t="shared" si="80"/>
        <v>44175</v>
      </c>
      <c r="G858" s="77" t="str">
        <f t="shared" si="78"/>
        <v>22:12</v>
      </c>
    </row>
    <row r="859" spans="1:7" ht="16" x14ac:dyDescent="0.2">
      <c r="A859" s="88" t="str">
        <f t="shared" si="79"/>
        <v/>
      </c>
      <c r="B859" s="78">
        <f t="shared" ref="B859:B911" si="82">B858+1</f>
        <v>835</v>
      </c>
      <c r="C859" s="79" t="s">
        <v>36</v>
      </c>
      <c r="D859" s="74">
        <f t="shared" ref="D859:D911" si="83">D858+(360/870.187)</f>
        <v>345.3322513685344</v>
      </c>
      <c r="E859" s="75">
        <f t="shared" si="81"/>
        <v>29282.380310333752</v>
      </c>
      <c r="F859" s="76">
        <f t="shared" si="80"/>
        <v>44176</v>
      </c>
      <c r="G859" s="77" t="str">
        <f t="shared" ref="G859:G911" si="84">CONCATENATE(TEXT(INT(E859/3600),"00"),":",TEXT(INT((E859-3600*INT(E859/3600))/60),"00"))</f>
        <v>08:08</v>
      </c>
    </row>
    <row r="860" spans="1:7" ht="16" x14ac:dyDescent="0.2">
      <c r="A860" s="88" t="str">
        <f t="shared" si="79"/>
        <v/>
      </c>
      <c r="B860" s="78">
        <f t="shared" si="82"/>
        <v>836</v>
      </c>
      <c r="C860" s="79" t="s">
        <v>36</v>
      </c>
      <c r="D860" s="74">
        <f t="shared" si="83"/>
        <v>345.74595554935991</v>
      </c>
      <c r="E860" s="75">
        <f t="shared" si="81"/>
        <v>65027.111188834722</v>
      </c>
      <c r="F860" s="76">
        <f t="shared" si="80"/>
        <v>44176</v>
      </c>
      <c r="G860" s="77" t="str">
        <f t="shared" si="84"/>
        <v>18:03</v>
      </c>
    </row>
    <row r="861" spans="1:7" ht="16" x14ac:dyDescent="0.2">
      <c r="A861" s="88" t="str">
        <f t="shared" si="79"/>
        <v/>
      </c>
      <c r="B861" s="78">
        <f t="shared" si="82"/>
        <v>837</v>
      </c>
      <c r="C861" s="79" t="s">
        <v>36</v>
      </c>
      <c r="D861" s="74">
        <f t="shared" si="83"/>
        <v>346.15965973018541</v>
      </c>
      <c r="E861" s="75">
        <f t="shared" si="81"/>
        <v>14371.842067328249</v>
      </c>
      <c r="F861" s="76">
        <f t="shared" si="80"/>
        <v>44177</v>
      </c>
      <c r="G861" s="77" t="str">
        <f t="shared" si="84"/>
        <v>03:59</v>
      </c>
    </row>
    <row r="862" spans="1:7" ht="16" x14ac:dyDescent="0.2">
      <c r="A862" s="88" t="str">
        <f t="shared" si="79"/>
        <v/>
      </c>
      <c r="B862" s="78">
        <f t="shared" si="82"/>
        <v>838</v>
      </c>
      <c r="C862" s="79" t="s">
        <v>36</v>
      </c>
      <c r="D862" s="74">
        <f t="shared" si="83"/>
        <v>346.57336391101092</v>
      </c>
      <c r="E862" s="75">
        <f t="shared" si="81"/>
        <v>50116.572945825501</v>
      </c>
      <c r="F862" s="76">
        <f t="shared" si="80"/>
        <v>44177</v>
      </c>
      <c r="G862" s="77" t="str">
        <f t="shared" si="84"/>
        <v>13:55</v>
      </c>
    </row>
    <row r="863" spans="1:7" ht="16" x14ac:dyDescent="0.2">
      <c r="A863" s="88" t="str">
        <f t="shared" si="79"/>
        <v/>
      </c>
      <c r="B863" s="78">
        <f t="shared" si="82"/>
        <v>839</v>
      </c>
      <c r="C863" s="79" t="s">
        <v>36</v>
      </c>
      <c r="D863" s="74">
        <f t="shared" si="83"/>
        <v>346.98706809183642</v>
      </c>
      <c r="E863" s="75">
        <f t="shared" si="81"/>
        <v>85861.303824322749</v>
      </c>
      <c r="F863" s="76">
        <f t="shared" si="80"/>
        <v>44177</v>
      </c>
      <c r="G863" s="77" t="str">
        <f t="shared" si="84"/>
        <v>23:51</v>
      </c>
    </row>
    <row r="864" spans="1:7" ht="16" x14ac:dyDescent="0.2">
      <c r="A864" s="88" t="str">
        <f t="shared" si="79"/>
        <v/>
      </c>
      <c r="B864" s="78">
        <f t="shared" si="82"/>
        <v>840</v>
      </c>
      <c r="C864" s="79" t="s">
        <v>36</v>
      </c>
      <c r="D864" s="74">
        <f t="shared" si="83"/>
        <v>347.40077227266192</v>
      </c>
      <c r="E864" s="75">
        <f t="shared" si="81"/>
        <v>35206.034702819998</v>
      </c>
      <c r="F864" s="76">
        <f t="shared" si="80"/>
        <v>44178</v>
      </c>
      <c r="G864" s="77" t="str">
        <f t="shared" si="84"/>
        <v>09:46</v>
      </c>
    </row>
    <row r="865" spans="1:7" ht="16" x14ac:dyDescent="0.2">
      <c r="A865" s="88" t="str">
        <f t="shared" si="79"/>
        <v/>
      </c>
      <c r="B865" s="78">
        <f t="shared" si="82"/>
        <v>841</v>
      </c>
      <c r="C865" s="79" t="s">
        <v>36</v>
      </c>
      <c r="D865" s="74">
        <f t="shared" si="83"/>
        <v>347.81447645348743</v>
      </c>
      <c r="E865" s="75">
        <f t="shared" si="81"/>
        <v>70950.765581313521</v>
      </c>
      <c r="F865" s="76">
        <f t="shared" si="80"/>
        <v>44178</v>
      </c>
      <c r="G865" s="77" t="str">
        <f t="shared" si="84"/>
        <v>19:42</v>
      </c>
    </row>
    <row r="866" spans="1:7" ht="16" x14ac:dyDescent="0.2">
      <c r="A866" s="88" t="str">
        <f t="shared" si="79"/>
        <v/>
      </c>
      <c r="B866" s="78">
        <f t="shared" si="82"/>
        <v>842</v>
      </c>
      <c r="C866" s="79" t="s">
        <v>36</v>
      </c>
      <c r="D866" s="74">
        <f t="shared" si="83"/>
        <v>348.22818063431293</v>
      </c>
      <c r="E866" s="75">
        <f t="shared" si="81"/>
        <v>20295.496459814494</v>
      </c>
      <c r="F866" s="76">
        <f t="shared" si="80"/>
        <v>44179</v>
      </c>
      <c r="G866" s="77" t="str">
        <f t="shared" si="84"/>
        <v>05:38</v>
      </c>
    </row>
    <row r="867" spans="1:7" ht="16" x14ac:dyDescent="0.2">
      <c r="A867" s="88" t="str">
        <f t="shared" si="79"/>
        <v/>
      </c>
      <c r="B867" s="78">
        <f t="shared" si="82"/>
        <v>843</v>
      </c>
      <c r="C867" s="79" t="s">
        <v>36</v>
      </c>
      <c r="D867" s="74">
        <f t="shared" si="83"/>
        <v>348.64188481513844</v>
      </c>
      <c r="E867" s="75">
        <f t="shared" si="81"/>
        <v>56040.227338304292</v>
      </c>
      <c r="F867" s="76">
        <f t="shared" si="80"/>
        <v>44179</v>
      </c>
      <c r="G867" s="77" t="str">
        <f t="shared" si="84"/>
        <v>15:34</v>
      </c>
    </row>
    <row r="868" spans="1:7" ht="16" x14ac:dyDescent="0.2">
      <c r="A868" s="88" t="str">
        <f t="shared" si="79"/>
        <v/>
      </c>
      <c r="B868" s="78">
        <f t="shared" si="82"/>
        <v>844</v>
      </c>
      <c r="C868" s="79" t="s">
        <v>36</v>
      </c>
      <c r="D868" s="74">
        <f t="shared" si="83"/>
        <v>349.05558899596394</v>
      </c>
      <c r="E868" s="75">
        <f t="shared" si="81"/>
        <v>5384.9582168015422</v>
      </c>
      <c r="F868" s="76">
        <f t="shared" si="80"/>
        <v>44180</v>
      </c>
      <c r="G868" s="77" t="str">
        <f t="shared" si="84"/>
        <v>01:29</v>
      </c>
    </row>
    <row r="869" spans="1:7" ht="16" x14ac:dyDescent="0.2">
      <c r="A869" s="88" t="str">
        <f t="shared" si="79"/>
        <v/>
      </c>
      <c r="B869" s="78">
        <f t="shared" si="82"/>
        <v>845</v>
      </c>
      <c r="C869" s="79" t="s">
        <v>36</v>
      </c>
      <c r="D869" s="74">
        <f t="shared" si="83"/>
        <v>349.46929317678945</v>
      </c>
      <c r="E869" s="75">
        <f t="shared" si="81"/>
        <v>41129.689095298789</v>
      </c>
      <c r="F869" s="76">
        <f t="shared" si="80"/>
        <v>44180</v>
      </c>
      <c r="G869" s="77" t="str">
        <f t="shared" si="84"/>
        <v>11:25</v>
      </c>
    </row>
    <row r="870" spans="1:7" ht="16" x14ac:dyDescent="0.2">
      <c r="A870" s="88" t="str">
        <f t="shared" si="79"/>
        <v/>
      </c>
      <c r="B870" s="78">
        <f t="shared" si="82"/>
        <v>846</v>
      </c>
      <c r="C870" s="79" t="s">
        <v>36</v>
      </c>
      <c r="D870" s="74">
        <f t="shared" si="83"/>
        <v>349.88299735761495</v>
      </c>
      <c r="E870" s="75">
        <f t="shared" si="81"/>
        <v>76874.419973792319</v>
      </c>
      <c r="F870" s="76">
        <f t="shared" si="80"/>
        <v>44180</v>
      </c>
      <c r="G870" s="77" t="str">
        <f t="shared" si="84"/>
        <v>21:21</v>
      </c>
    </row>
    <row r="871" spans="1:7" ht="16" x14ac:dyDescent="0.2">
      <c r="A871" s="88" t="str">
        <f t="shared" si="79"/>
        <v/>
      </c>
      <c r="B871" s="78">
        <f t="shared" si="82"/>
        <v>847</v>
      </c>
      <c r="C871" s="79" t="s">
        <v>36</v>
      </c>
      <c r="D871" s="74">
        <f t="shared" si="83"/>
        <v>350.29670153844046</v>
      </c>
      <c r="E871" s="75">
        <f t="shared" si="81"/>
        <v>26219.150852293289</v>
      </c>
      <c r="F871" s="76">
        <f t="shared" si="80"/>
        <v>44181</v>
      </c>
      <c r="G871" s="77" t="str">
        <f t="shared" si="84"/>
        <v>07:16</v>
      </c>
    </row>
    <row r="872" spans="1:7" ht="16" x14ac:dyDescent="0.2">
      <c r="A872" s="88" t="str">
        <f t="shared" si="79"/>
        <v/>
      </c>
      <c r="B872" s="78">
        <f t="shared" si="82"/>
        <v>848</v>
      </c>
      <c r="C872" s="79" t="s">
        <v>36</v>
      </c>
      <c r="D872" s="74">
        <f t="shared" si="83"/>
        <v>350.71040571926596</v>
      </c>
      <c r="E872" s="75">
        <f t="shared" si="81"/>
        <v>61963.88173078309</v>
      </c>
      <c r="F872" s="76">
        <f t="shared" si="80"/>
        <v>44181</v>
      </c>
      <c r="G872" s="77" t="str">
        <f t="shared" si="84"/>
        <v>17:12</v>
      </c>
    </row>
    <row r="873" spans="1:7" ht="16" x14ac:dyDescent="0.2">
      <c r="A873" s="88" t="str">
        <f t="shared" si="79"/>
        <v/>
      </c>
      <c r="B873" s="78">
        <f t="shared" si="82"/>
        <v>849</v>
      </c>
      <c r="C873" s="79" t="s">
        <v>36</v>
      </c>
      <c r="D873" s="74">
        <f t="shared" si="83"/>
        <v>351.12410990009147</v>
      </c>
      <c r="E873" s="75">
        <f t="shared" si="81"/>
        <v>11308.612609284062</v>
      </c>
      <c r="F873" s="76">
        <f t="shared" si="80"/>
        <v>44182</v>
      </c>
      <c r="G873" s="77" t="str">
        <f t="shared" si="84"/>
        <v>03:08</v>
      </c>
    </row>
    <row r="874" spans="1:7" ht="16" x14ac:dyDescent="0.2">
      <c r="A874" s="88" t="str">
        <f t="shared" si="79"/>
        <v/>
      </c>
      <c r="B874" s="78">
        <f t="shared" si="82"/>
        <v>850</v>
      </c>
      <c r="C874" s="79" t="s">
        <v>36</v>
      </c>
      <c r="D874" s="74">
        <f t="shared" si="83"/>
        <v>351.53781408091697</v>
      </c>
      <c r="E874" s="75">
        <f t="shared" si="81"/>
        <v>47053.343487777587</v>
      </c>
      <c r="F874" s="76">
        <f t="shared" si="80"/>
        <v>44182</v>
      </c>
      <c r="G874" s="77" t="str">
        <f t="shared" si="84"/>
        <v>13:04</v>
      </c>
    </row>
    <row r="875" spans="1:7" ht="16" x14ac:dyDescent="0.2">
      <c r="A875" s="88" t="str">
        <f t="shared" si="79"/>
        <v/>
      </c>
      <c r="B875" s="78">
        <f t="shared" si="82"/>
        <v>851</v>
      </c>
      <c r="C875" s="79" t="s">
        <v>36</v>
      </c>
      <c r="D875" s="74">
        <f t="shared" si="83"/>
        <v>351.95151826174248</v>
      </c>
      <c r="E875" s="75">
        <f t="shared" si="81"/>
        <v>82798.074366274843</v>
      </c>
      <c r="F875" s="76">
        <f t="shared" si="80"/>
        <v>44182</v>
      </c>
      <c r="G875" s="77" t="str">
        <f t="shared" si="84"/>
        <v>22:59</v>
      </c>
    </row>
    <row r="876" spans="1:7" ht="16" x14ac:dyDescent="0.2">
      <c r="A876" s="88" t="str">
        <f t="shared" si="79"/>
        <v/>
      </c>
      <c r="B876" s="78">
        <f t="shared" si="82"/>
        <v>852</v>
      </c>
      <c r="C876" s="79" t="s">
        <v>36</v>
      </c>
      <c r="D876" s="74">
        <f t="shared" si="83"/>
        <v>352.36522244256798</v>
      </c>
      <c r="E876" s="75">
        <f t="shared" si="81"/>
        <v>32142.805244772084</v>
      </c>
      <c r="F876" s="76">
        <f t="shared" si="80"/>
        <v>44183</v>
      </c>
      <c r="G876" s="77" t="str">
        <f t="shared" si="84"/>
        <v>08:55</v>
      </c>
    </row>
    <row r="877" spans="1:7" ht="16" x14ac:dyDescent="0.2">
      <c r="A877" s="88" t="str">
        <f t="shared" si="79"/>
        <v/>
      </c>
      <c r="B877" s="78">
        <f t="shared" si="82"/>
        <v>853</v>
      </c>
      <c r="C877" s="79" t="s">
        <v>36</v>
      </c>
      <c r="D877" s="74">
        <f t="shared" si="83"/>
        <v>352.77892662339349</v>
      </c>
      <c r="E877" s="75">
        <f t="shared" si="81"/>
        <v>67887.536123261889</v>
      </c>
      <c r="F877" s="76">
        <f t="shared" si="80"/>
        <v>44183</v>
      </c>
      <c r="G877" s="77" t="str">
        <f t="shared" si="84"/>
        <v>18:51</v>
      </c>
    </row>
    <row r="878" spans="1:7" ht="16" x14ac:dyDescent="0.2">
      <c r="A878" s="88" t="str">
        <f t="shared" si="79"/>
        <v/>
      </c>
      <c r="B878" s="78">
        <f t="shared" si="82"/>
        <v>854</v>
      </c>
      <c r="C878" s="79" t="s">
        <v>36</v>
      </c>
      <c r="D878" s="74">
        <f t="shared" si="83"/>
        <v>353.19263080421899</v>
      </c>
      <c r="E878" s="75">
        <f t="shared" si="81"/>
        <v>17232.267001762859</v>
      </c>
      <c r="F878" s="76">
        <f t="shared" si="80"/>
        <v>44184</v>
      </c>
      <c r="G878" s="77" t="str">
        <f t="shared" si="84"/>
        <v>04:47</v>
      </c>
    </row>
    <row r="879" spans="1:7" ht="16" x14ac:dyDescent="0.2">
      <c r="A879" s="88" t="str">
        <f t="shared" si="79"/>
        <v/>
      </c>
      <c r="B879" s="78">
        <f t="shared" si="82"/>
        <v>855</v>
      </c>
      <c r="C879" s="79" t="s">
        <v>36</v>
      </c>
      <c r="D879" s="74">
        <f t="shared" si="83"/>
        <v>353.6063349850445</v>
      </c>
      <c r="E879" s="75">
        <f t="shared" si="81"/>
        <v>52976.997880256378</v>
      </c>
      <c r="F879" s="76">
        <f t="shared" si="80"/>
        <v>44184</v>
      </c>
      <c r="G879" s="77" t="str">
        <f t="shared" si="84"/>
        <v>14:42</v>
      </c>
    </row>
    <row r="880" spans="1:7" ht="16" x14ac:dyDescent="0.2">
      <c r="A880" s="88" t="str">
        <f t="shared" si="79"/>
        <v/>
      </c>
      <c r="B880" s="78">
        <f t="shared" si="82"/>
        <v>856</v>
      </c>
      <c r="C880" s="79" t="s">
        <v>36</v>
      </c>
      <c r="D880" s="74">
        <f t="shared" si="83"/>
        <v>354.02003916587</v>
      </c>
      <c r="E880" s="75">
        <f t="shared" si="81"/>
        <v>2321.7287587536307</v>
      </c>
      <c r="F880" s="76">
        <f t="shared" si="80"/>
        <v>44185</v>
      </c>
      <c r="G880" s="77" t="str">
        <f t="shared" si="84"/>
        <v>00:38</v>
      </c>
    </row>
    <row r="881" spans="1:7" ht="16" x14ac:dyDescent="0.2">
      <c r="A881" s="88" t="str">
        <f t="shared" si="79"/>
        <v/>
      </c>
      <c r="B881" s="78">
        <f t="shared" si="82"/>
        <v>857</v>
      </c>
      <c r="C881" s="79" t="s">
        <v>36</v>
      </c>
      <c r="D881" s="74">
        <f t="shared" si="83"/>
        <v>354.43374334669551</v>
      </c>
      <c r="E881" s="75">
        <f t="shared" si="81"/>
        <v>38066.459637250882</v>
      </c>
      <c r="F881" s="76">
        <f t="shared" si="80"/>
        <v>44185</v>
      </c>
      <c r="G881" s="77" t="str">
        <f t="shared" si="84"/>
        <v>10:34</v>
      </c>
    </row>
    <row r="882" spans="1:7" ht="16" x14ac:dyDescent="0.2">
      <c r="A882" s="88" t="str">
        <f t="shared" si="79"/>
        <v/>
      </c>
      <c r="B882" s="78">
        <f t="shared" si="82"/>
        <v>858</v>
      </c>
      <c r="C882" s="79" t="s">
        <v>36</v>
      </c>
      <c r="D882" s="74">
        <f t="shared" si="83"/>
        <v>354.84744752752101</v>
      </c>
      <c r="E882" s="75">
        <f t="shared" si="81"/>
        <v>73811.190515748123</v>
      </c>
      <c r="F882" s="76">
        <f t="shared" si="80"/>
        <v>44185</v>
      </c>
      <c r="G882" s="77" t="str">
        <f t="shared" si="84"/>
        <v>20:30</v>
      </c>
    </row>
    <row r="883" spans="1:7" ht="16" x14ac:dyDescent="0.2">
      <c r="A883" s="88" t="str">
        <f t="shared" si="79"/>
        <v/>
      </c>
      <c r="B883" s="78">
        <f t="shared" si="82"/>
        <v>859</v>
      </c>
      <c r="C883" s="79" t="s">
        <v>36</v>
      </c>
      <c r="D883" s="74">
        <f t="shared" si="83"/>
        <v>355.26115170834652</v>
      </c>
      <c r="E883" s="75">
        <f t="shared" si="81"/>
        <v>23155.921394241654</v>
      </c>
      <c r="F883" s="76">
        <f t="shared" si="80"/>
        <v>44186</v>
      </c>
      <c r="G883" s="77" t="str">
        <f t="shared" si="84"/>
        <v>06:25</v>
      </c>
    </row>
    <row r="884" spans="1:7" ht="16" x14ac:dyDescent="0.2">
      <c r="A884" s="88" t="str">
        <f t="shared" si="79"/>
        <v/>
      </c>
      <c r="B884" s="78">
        <f t="shared" si="82"/>
        <v>860</v>
      </c>
      <c r="C884" s="79" t="s">
        <v>36</v>
      </c>
      <c r="D884" s="74">
        <f t="shared" si="83"/>
        <v>355.67485588917202</v>
      </c>
      <c r="E884" s="75">
        <f t="shared" si="81"/>
        <v>58900.652272742627</v>
      </c>
      <c r="F884" s="76">
        <f t="shared" si="80"/>
        <v>44186</v>
      </c>
      <c r="G884" s="77" t="str">
        <f t="shared" si="84"/>
        <v>16:21</v>
      </c>
    </row>
    <row r="885" spans="1:7" ht="16" x14ac:dyDescent="0.2">
      <c r="A885" s="88" t="str">
        <f t="shared" si="79"/>
        <v/>
      </c>
      <c r="B885" s="78">
        <f t="shared" si="82"/>
        <v>861</v>
      </c>
      <c r="C885" s="79" t="s">
        <v>36</v>
      </c>
      <c r="D885" s="74">
        <f t="shared" si="83"/>
        <v>356.08856006999753</v>
      </c>
      <c r="E885" s="75">
        <f t="shared" si="81"/>
        <v>8245.383151232425</v>
      </c>
      <c r="F885" s="76">
        <f t="shared" si="80"/>
        <v>44187</v>
      </c>
      <c r="G885" s="77" t="str">
        <f t="shared" si="84"/>
        <v>02:17</v>
      </c>
    </row>
    <row r="886" spans="1:7" ht="16" x14ac:dyDescent="0.2">
      <c r="A886" s="88" t="str">
        <f t="shared" si="79"/>
        <v/>
      </c>
      <c r="B886" s="78">
        <f t="shared" si="82"/>
        <v>862</v>
      </c>
      <c r="C886" s="79" t="s">
        <v>36</v>
      </c>
      <c r="D886" s="74">
        <f t="shared" si="83"/>
        <v>356.50226425082303</v>
      </c>
      <c r="E886" s="75">
        <f t="shared" si="81"/>
        <v>43990.114029733399</v>
      </c>
      <c r="F886" s="76">
        <f t="shared" si="80"/>
        <v>44187</v>
      </c>
      <c r="G886" s="77" t="str">
        <f t="shared" si="84"/>
        <v>12:13</v>
      </c>
    </row>
    <row r="887" spans="1:7" ht="16" x14ac:dyDescent="0.2">
      <c r="A887" s="88" t="str">
        <f t="shared" si="79"/>
        <v/>
      </c>
      <c r="B887" s="78">
        <f t="shared" si="82"/>
        <v>863</v>
      </c>
      <c r="C887" s="79" t="s">
        <v>36</v>
      </c>
      <c r="D887" s="74">
        <f t="shared" si="83"/>
        <v>356.91596843164854</v>
      </c>
      <c r="E887" s="75">
        <f t="shared" si="81"/>
        <v>79734.844908226922</v>
      </c>
      <c r="F887" s="76">
        <f t="shared" si="80"/>
        <v>44187</v>
      </c>
      <c r="G887" s="77" t="str">
        <f t="shared" si="84"/>
        <v>22:08</v>
      </c>
    </row>
    <row r="888" spans="1:7" ht="16" x14ac:dyDescent="0.2">
      <c r="A888" s="88" t="str">
        <f t="shared" si="79"/>
        <v/>
      </c>
      <c r="B888" s="78">
        <f t="shared" si="82"/>
        <v>864</v>
      </c>
      <c r="C888" s="79" t="s">
        <v>36</v>
      </c>
      <c r="D888" s="74">
        <f t="shared" si="83"/>
        <v>357.32967261247404</v>
      </c>
      <c r="E888" s="75">
        <f t="shared" si="81"/>
        <v>29079.575786720448</v>
      </c>
      <c r="F888" s="76">
        <f t="shared" si="80"/>
        <v>44188</v>
      </c>
      <c r="G888" s="77" t="str">
        <f t="shared" si="84"/>
        <v>08:04</v>
      </c>
    </row>
    <row r="889" spans="1:7" ht="16" x14ac:dyDescent="0.2">
      <c r="A889" s="88" t="str">
        <f t="shared" si="79"/>
        <v/>
      </c>
      <c r="B889" s="78">
        <f t="shared" si="82"/>
        <v>865</v>
      </c>
      <c r="C889" s="79" t="s">
        <v>36</v>
      </c>
      <c r="D889" s="74">
        <f t="shared" si="83"/>
        <v>357.74337679329955</v>
      </c>
      <c r="E889" s="75">
        <f t="shared" si="81"/>
        <v>64824.306665221418</v>
      </c>
      <c r="F889" s="76">
        <f t="shared" si="80"/>
        <v>44188</v>
      </c>
      <c r="G889" s="77" t="str">
        <f t="shared" si="84"/>
        <v>18:00</v>
      </c>
    </row>
    <row r="890" spans="1:7" ht="16" x14ac:dyDescent="0.2">
      <c r="A890" s="88" t="str">
        <f t="shared" si="79"/>
        <v/>
      </c>
      <c r="B890" s="78">
        <f t="shared" si="82"/>
        <v>866</v>
      </c>
      <c r="C890" s="79" t="s">
        <v>36</v>
      </c>
      <c r="D890" s="74">
        <f t="shared" si="83"/>
        <v>358.15708097412505</v>
      </c>
      <c r="E890" s="75">
        <f t="shared" si="81"/>
        <v>14169.03754371122</v>
      </c>
      <c r="F890" s="76">
        <f t="shared" si="80"/>
        <v>44189</v>
      </c>
      <c r="G890" s="77" t="str">
        <f t="shared" si="84"/>
        <v>03:56</v>
      </c>
    </row>
    <row r="891" spans="1:7" ht="16" x14ac:dyDescent="0.2">
      <c r="A891" s="88" t="str">
        <f t="shared" si="79"/>
        <v/>
      </c>
      <c r="B891" s="78">
        <f t="shared" si="82"/>
        <v>867</v>
      </c>
      <c r="C891" s="79" t="s">
        <v>36</v>
      </c>
      <c r="D891" s="74">
        <f t="shared" si="83"/>
        <v>358.57078515495056</v>
      </c>
      <c r="E891" s="75">
        <f t="shared" si="81"/>
        <v>49913.768422212197</v>
      </c>
      <c r="F891" s="76">
        <f t="shared" si="80"/>
        <v>44189</v>
      </c>
      <c r="G891" s="77" t="str">
        <f t="shared" si="84"/>
        <v>13:51</v>
      </c>
    </row>
    <row r="892" spans="1:7" ht="16" x14ac:dyDescent="0.2">
      <c r="A892" s="88" t="str">
        <f t="shared" si="79"/>
        <v/>
      </c>
      <c r="B892" s="78">
        <f t="shared" si="82"/>
        <v>868</v>
      </c>
      <c r="C892" s="79" t="s">
        <v>36</v>
      </c>
      <c r="D892" s="74">
        <f t="shared" si="83"/>
        <v>358.98448933577606</v>
      </c>
      <c r="E892" s="75">
        <f t="shared" si="81"/>
        <v>85658.49930070572</v>
      </c>
      <c r="F892" s="76">
        <f t="shared" si="80"/>
        <v>44189</v>
      </c>
      <c r="G892" s="77" t="str">
        <f t="shared" si="84"/>
        <v>23:47</v>
      </c>
    </row>
    <row r="893" spans="1:7" ht="16" x14ac:dyDescent="0.2">
      <c r="A893" s="88" t="str">
        <f t="shared" si="79"/>
        <v/>
      </c>
      <c r="B893" s="78">
        <f t="shared" si="82"/>
        <v>869</v>
      </c>
      <c r="C893" s="79" t="s">
        <v>36</v>
      </c>
      <c r="D893" s="74">
        <f t="shared" si="83"/>
        <v>359.39819351660157</v>
      </c>
      <c r="E893" s="75">
        <f t="shared" si="81"/>
        <v>35003.230179202968</v>
      </c>
      <c r="F893" s="76">
        <f t="shared" si="80"/>
        <v>44190</v>
      </c>
      <c r="G893" s="77" t="str">
        <f t="shared" si="84"/>
        <v>09:43</v>
      </c>
    </row>
    <row r="894" spans="1:7" ht="16" x14ac:dyDescent="0.2">
      <c r="A894" s="88" t="str">
        <f t="shared" si="79"/>
        <v/>
      </c>
      <c r="B894" s="78">
        <f t="shared" si="82"/>
        <v>870</v>
      </c>
      <c r="C894" s="79" t="s">
        <v>36</v>
      </c>
      <c r="D894" s="74">
        <f t="shared" si="83"/>
        <v>359.81189769742707</v>
      </c>
      <c r="E894" s="75">
        <f t="shared" si="81"/>
        <v>70747.961057700217</v>
      </c>
      <c r="F894" s="76">
        <f t="shared" si="80"/>
        <v>44190</v>
      </c>
      <c r="G894" s="77" t="str">
        <f t="shared" si="84"/>
        <v>19:39</v>
      </c>
    </row>
    <row r="895" spans="1:7" ht="16" x14ac:dyDescent="0.2">
      <c r="A895" s="88" t="str">
        <f t="shared" si="79"/>
        <v/>
      </c>
      <c r="B895" s="78">
        <f t="shared" si="82"/>
        <v>871</v>
      </c>
      <c r="C895" s="79" t="s">
        <v>36</v>
      </c>
      <c r="D895" s="74">
        <f t="shared" si="83"/>
        <v>360.22560187825258</v>
      </c>
      <c r="E895" s="75">
        <f t="shared" si="81"/>
        <v>20092.691936197465</v>
      </c>
      <c r="F895" s="76">
        <f t="shared" si="80"/>
        <v>44191</v>
      </c>
      <c r="G895" s="77" t="str">
        <f t="shared" si="84"/>
        <v>05:34</v>
      </c>
    </row>
    <row r="896" spans="1:7" ht="16" x14ac:dyDescent="0.2">
      <c r="A896" s="88" t="str">
        <f t="shared" si="79"/>
        <v/>
      </c>
      <c r="B896" s="78">
        <f t="shared" si="82"/>
        <v>872</v>
      </c>
      <c r="C896" s="79" t="s">
        <v>36</v>
      </c>
      <c r="D896" s="74">
        <f t="shared" si="83"/>
        <v>360.63930605907808</v>
      </c>
      <c r="E896" s="75">
        <f t="shared" si="81"/>
        <v>55837.422814690988</v>
      </c>
      <c r="F896" s="76">
        <f t="shared" si="80"/>
        <v>44191</v>
      </c>
      <c r="G896" s="77" t="str">
        <f t="shared" si="84"/>
        <v>15:30</v>
      </c>
    </row>
    <row r="897" spans="1:7" ht="16" x14ac:dyDescent="0.2">
      <c r="A897" s="88" t="str">
        <f t="shared" si="79"/>
        <v/>
      </c>
      <c r="B897" s="78">
        <f t="shared" si="82"/>
        <v>873</v>
      </c>
      <c r="C897" s="79" t="s">
        <v>36</v>
      </c>
      <c r="D897" s="74">
        <f t="shared" si="83"/>
        <v>361.05301023990359</v>
      </c>
      <c r="E897" s="75">
        <f t="shared" si="81"/>
        <v>5182.153693184513</v>
      </c>
      <c r="F897" s="76">
        <f t="shared" si="80"/>
        <v>44192</v>
      </c>
      <c r="G897" s="77" t="str">
        <f t="shared" si="84"/>
        <v>01:26</v>
      </c>
    </row>
    <row r="898" spans="1:7" ht="16" x14ac:dyDescent="0.2">
      <c r="A898" s="88" t="str">
        <f t="shared" si="79"/>
        <v/>
      </c>
      <c r="B898" s="78">
        <f t="shared" si="82"/>
        <v>874</v>
      </c>
      <c r="C898" s="79" t="s">
        <v>36</v>
      </c>
      <c r="D898" s="74">
        <f t="shared" si="83"/>
        <v>361.46671442072909</v>
      </c>
      <c r="E898" s="75">
        <f t="shared" si="81"/>
        <v>40926.88457168176</v>
      </c>
      <c r="F898" s="76">
        <f t="shared" si="80"/>
        <v>44192</v>
      </c>
      <c r="G898" s="77" t="str">
        <f t="shared" si="84"/>
        <v>11:22</v>
      </c>
    </row>
    <row r="899" spans="1:7" ht="16" x14ac:dyDescent="0.2">
      <c r="A899" s="88" t="str">
        <f t="shared" si="79"/>
        <v/>
      </c>
      <c r="B899" s="78">
        <f t="shared" si="82"/>
        <v>875</v>
      </c>
      <c r="C899" s="79" t="s">
        <v>36</v>
      </c>
      <c r="D899" s="74">
        <f t="shared" si="83"/>
        <v>361.8804186015546</v>
      </c>
      <c r="E899" s="75">
        <f t="shared" si="81"/>
        <v>76671.615450179015</v>
      </c>
      <c r="F899" s="76">
        <f t="shared" si="80"/>
        <v>44192</v>
      </c>
      <c r="G899" s="77" t="str">
        <f t="shared" si="84"/>
        <v>21:17</v>
      </c>
    </row>
    <row r="900" spans="1:7" ht="16" x14ac:dyDescent="0.2">
      <c r="A900" s="88" t="str">
        <f t="shared" si="79"/>
        <v/>
      </c>
      <c r="B900" s="78">
        <f t="shared" si="82"/>
        <v>876</v>
      </c>
      <c r="C900" s="79" t="s">
        <v>36</v>
      </c>
      <c r="D900" s="74">
        <f t="shared" si="83"/>
        <v>362.2941227823801</v>
      </c>
      <c r="E900" s="75">
        <f t="shared" si="81"/>
        <v>26016.34632867626</v>
      </c>
      <c r="F900" s="76">
        <f t="shared" si="80"/>
        <v>44193</v>
      </c>
      <c r="G900" s="77" t="str">
        <f t="shared" si="84"/>
        <v>07:13</v>
      </c>
    </row>
    <row r="901" spans="1:7" ht="16" x14ac:dyDescent="0.2">
      <c r="A901" s="88" t="str">
        <f t="shared" si="79"/>
        <v/>
      </c>
      <c r="B901" s="78">
        <f t="shared" si="82"/>
        <v>877</v>
      </c>
      <c r="C901" s="79" t="s">
        <v>36</v>
      </c>
      <c r="D901" s="74">
        <f t="shared" si="83"/>
        <v>362.7078269632056</v>
      </c>
      <c r="E901" s="75">
        <f t="shared" si="81"/>
        <v>61761.077207169787</v>
      </c>
      <c r="F901" s="76">
        <f t="shared" si="80"/>
        <v>44193</v>
      </c>
      <c r="G901" s="77" t="str">
        <f t="shared" si="84"/>
        <v>17:09</v>
      </c>
    </row>
    <row r="902" spans="1:7" ht="16" x14ac:dyDescent="0.2">
      <c r="A902" s="88" t="str">
        <f t="shared" si="79"/>
        <v/>
      </c>
      <c r="B902" s="78">
        <f t="shared" si="82"/>
        <v>878</v>
      </c>
      <c r="C902" s="79" t="s">
        <v>36</v>
      </c>
      <c r="D902" s="74">
        <f t="shared" si="83"/>
        <v>363.12153114403111</v>
      </c>
      <c r="E902" s="75">
        <f t="shared" si="81"/>
        <v>11105.808085670758</v>
      </c>
      <c r="F902" s="76">
        <f t="shared" si="80"/>
        <v>44194</v>
      </c>
      <c r="G902" s="77" t="str">
        <f t="shared" si="84"/>
        <v>03:05</v>
      </c>
    </row>
    <row r="903" spans="1:7" ht="16" x14ac:dyDescent="0.2">
      <c r="A903" s="88" t="str">
        <f t="shared" si="79"/>
        <v/>
      </c>
      <c r="B903" s="78">
        <f t="shared" si="82"/>
        <v>879</v>
      </c>
      <c r="C903" s="79" t="s">
        <v>36</v>
      </c>
      <c r="D903" s="74">
        <f t="shared" si="83"/>
        <v>363.53523532485661</v>
      </c>
      <c r="E903" s="75">
        <f t="shared" si="81"/>
        <v>46850.538964160558</v>
      </c>
      <c r="F903" s="76">
        <f t="shared" si="80"/>
        <v>44194</v>
      </c>
      <c r="G903" s="77" t="str">
        <f t="shared" si="84"/>
        <v>13:00</v>
      </c>
    </row>
    <row r="904" spans="1:7" ht="16" x14ac:dyDescent="0.2">
      <c r="A904" s="88" t="str">
        <f t="shared" si="79"/>
        <v/>
      </c>
      <c r="B904" s="78">
        <f t="shared" si="82"/>
        <v>880</v>
      </c>
      <c r="C904" s="79" t="s">
        <v>36</v>
      </c>
      <c r="D904" s="74">
        <f t="shared" si="83"/>
        <v>363.94893950568212</v>
      </c>
      <c r="E904" s="75">
        <f t="shared" si="81"/>
        <v>82595.269842661539</v>
      </c>
      <c r="F904" s="76">
        <f t="shared" si="80"/>
        <v>44194</v>
      </c>
      <c r="G904" s="77" t="str">
        <f t="shared" si="84"/>
        <v>22:56</v>
      </c>
    </row>
    <row r="905" spans="1:7" ht="16" x14ac:dyDescent="0.2">
      <c r="A905" s="88" t="str">
        <f t="shared" si="79"/>
        <v/>
      </c>
      <c r="B905" s="78">
        <f t="shared" si="82"/>
        <v>881</v>
      </c>
      <c r="C905" s="79" t="s">
        <v>36</v>
      </c>
      <c r="D905" s="74">
        <f t="shared" si="83"/>
        <v>364.36264368650762</v>
      </c>
      <c r="E905" s="75">
        <f t="shared" si="81"/>
        <v>31940.000721155055</v>
      </c>
      <c r="F905" s="76">
        <f t="shared" si="80"/>
        <v>44195</v>
      </c>
      <c r="G905" s="77" t="str">
        <f t="shared" si="84"/>
        <v>08:52</v>
      </c>
    </row>
    <row r="906" spans="1:7" ht="16" x14ac:dyDescent="0.2">
      <c r="A906" s="88" t="str">
        <f t="shared" si="79"/>
        <v/>
      </c>
      <c r="B906" s="78">
        <f t="shared" si="82"/>
        <v>882</v>
      </c>
      <c r="C906" s="79" t="s">
        <v>36</v>
      </c>
      <c r="D906" s="74">
        <f t="shared" si="83"/>
        <v>364.77634786733313</v>
      </c>
      <c r="E906" s="75">
        <f t="shared" si="81"/>
        <v>67684.731599648585</v>
      </c>
      <c r="F906" s="76">
        <f t="shared" si="80"/>
        <v>44195</v>
      </c>
      <c r="G906" s="77" t="str">
        <f t="shared" si="84"/>
        <v>18:48</v>
      </c>
    </row>
    <row r="907" spans="1:7" ht="16" x14ac:dyDescent="0.2">
      <c r="A907" s="88" t="str">
        <f t="shared" si="79"/>
        <v/>
      </c>
      <c r="B907" s="78">
        <f t="shared" si="82"/>
        <v>883</v>
      </c>
      <c r="C907" s="79" t="s">
        <v>36</v>
      </c>
      <c r="D907" s="74">
        <f t="shared" si="83"/>
        <v>365.19005204815863</v>
      </c>
      <c r="E907" s="75">
        <f t="shared" si="81"/>
        <v>17029.462478149555</v>
      </c>
      <c r="F907" s="76">
        <f t="shared" si="80"/>
        <v>44196</v>
      </c>
      <c r="G907" s="77" t="str">
        <f t="shared" si="84"/>
        <v>04:43</v>
      </c>
    </row>
    <row r="908" spans="1:7" ht="16" x14ac:dyDescent="0.2">
      <c r="A908" s="88" t="str">
        <f t="shared" si="79"/>
        <v/>
      </c>
      <c r="B908" s="78">
        <f t="shared" si="82"/>
        <v>884</v>
      </c>
      <c r="C908" s="79" t="s">
        <v>36</v>
      </c>
      <c r="D908" s="74">
        <f t="shared" si="83"/>
        <v>365.60375622898414</v>
      </c>
      <c r="E908" s="75">
        <f t="shared" si="81"/>
        <v>52774.193356639349</v>
      </c>
      <c r="F908" s="76">
        <f t="shared" si="80"/>
        <v>44196</v>
      </c>
      <c r="G908" s="77" t="str">
        <f t="shared" si="84"/>
        <v>14:39</v>
      </c>
    </row>
    <row r="909" spans="1:7" ht="16" x14ac:dyDescent="0.2">
      <c r="A909" s="88" t="str">
        <f t="shared" si="79"/>
        <v/>
      </c>
      <c r="B909" s="78">
        <f t="shared" si="82"/>
        <v>885</v>
      </c>
      <c r="C909" s="79" t="s">
        <v>36</v>
      </c>
      <c r="D909" s="74">
        <f t="shared" si="83"/>
        <v>366.01746040980964</v>
      </c>
      <c r="E909" s="75">
        <f t="shared" si="81"/>
        <v>2118.9242351403268</v>
      </c>
      <c r="F909" s="76">
        <f t="shared" si="80"/>
        <v>44197</v>
      </c>
      <c r="G909" s="77" t="str">
        <f t="shared" si="84"/>
        <v>00:35</v>
      </c>
    </row>
    <row r="910" spans="1:7" ht="16" x14ac:dyDescent="0.2">
      <c r="A910" s="88" t="str">
        <f t="shared" si="79"/>
        <v/>
      </c>
      <c r="B910" s="78">
        <f t="shared" si="82"/>
        <v>886</v>
      </c>
      <c r="C910" s="79" t="s">
        <v>36</v>
      </c>
      <c r="D910" s="74">
        <f t="shared" si="83"/>
        <v>366.43116459063515</v>
      </c>
      <c r="E910" s="75">
        <f t="shared" si="81"/>
        <v>37863.655113633853</v>
      </c>
      <c r="F910" s="76">
        <f t="shared" si="80"/>
        <v>44197</v>
      </c>
      <c r="G910" s="77" t="str">
        <f t="shared" si="84"/>
        <v>10:31</v>
      </c>
    </row>
    <row r="911" spans="1:7" ht="16" x14ac:dyDescent="0.2">
      <c r="A911" s="88" t="str">
        <f t="shared" si="79"/>
        <v/>
      </c>
      <c r="B911" s="80">
        <f t="shared" si="82"/>
        <v>887</v>
      </c>
      <c r="C911" s="81" t="s">
        <v>36</v>
      </c>
      <c r="D911" s="82">
        <f t="shared" si="83"/>
        <v>366.84486877146065</v>
      </c>
      <c r="E911" s="83">
        <f t="shared" si="81"/>
        <v>73608.385992131094</v>
      </c>
      <c r="F911" s="84">
        <f t="shared" si="80"/>
        <v>44197</v>
      </c>
      <c r="G911" s="85" t="str">
        <f t="shared" si="84"/>
        <v>20:26</v>
      </c>
    </row>
  </sheetData>
  <sheetProtection sheet="1" objects="1" scenarios="1"/>
  <phoneticPr fontId="29" type="noConversion"/>
  <conditionalFormatting sqref="B26:G911">
    <cfRule type="expression" dxfId="1" priority="1">
      <formula>AND(ABS(INT($D26)-$D$10+1)&gt;=1,ABS(INT($D26)-$D$10+1)&lt;2)</formula>
    </cfRule>
    <cfRule type="expression" dxfId="0" priority="2">
      <formula>INT($D26)=$D$10-1</formula>
    </cfRule>
  </conditionalFormatting>
  <hyperlinks>
    <hyperlink ref="C13" r:id="rId1" xr:uid="{EFA85F15-2720-2A48-94C6-3CC6EDC689C4}"/>
  </hyperlinks>
  <pageMargins left="0.7" right="0.7" top="0.75" bottom="0.75" header="0.3" footer="0.3"/>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8755E8-AE13-5B45-87E1-C25D808A8C6E}">
  <dimension ref="B35:M47"/>
  <sheetViews>
    <sheetView showGridLines="0" workbookViewId="0"/>
  </sheetViews>
  <sheetFormatPr baseColWidth="10" defaultRowHeight="15" x14ac:dyDescent="0.2"/>
  <sheetData>
    <row r="35" spans="2:13" ht="20" customHeight="1" x14ac:dyDescent="0.2">
      <c r="B35" s="152" t="s">
        <v>32</v>
      </c>
      <c r="C35" s="153"/>
      <c r="D35" s="153"/>
      <c r="E35" s="153"/>
      <c r="F35" s="153"/>
      <c r="G35" s="153"/>
      <c r="H35" s="153"/>
      <c r="I35" s="153"/>
      <c r="J35" s="153"/>
      <c r="K35" s="153"/>
      <c r="L35" s="153"/>
      <c r="M35" s="154"/>
    </row>
    <row r="36" spans="2:13" ht="15" customHeight="1" x14ac:dyDescent="0.2">
      <c r="B36" s="155"/>
      <c r="C36" s="156"/>
      <c r="D36" s="156"/>
      <c r="E36" s="156"/>
      <c r="F36" s="156"/>
      <c r="G36" s="156"/>
      <c r="H36" s="156"/>
      <c r="I36" s="156"/>
      <c r="J36" s="156"/>
      <c r="K36" s="156"/>
      <c r="L36" s="156"/>
      <c r="M36" s="157"/>
    </row>
    <row r="37" spans="2:13" ht="20" customHeight="1" x14ac:dyDescent="0.2">
      <c r="B37" s="155"/>
      <c r="C37" s="156"/>
      <c r="D37" s="156"/>
      <c r="E37" s="156"/>
      <c r="F37" s="156"/>
      <c r="G37" s="156"/>
      <c r="H37" s="156"/>
      <c r="I37" s="156"/>
      <c r="J37" s="156"/>
      <c r="K37" s="156"/>
      <c r="L37" s="156"/>
      <c r="M37" s="157"/>
    </row>
    <row r="38" spans="2:13" ht="15" customHeight="1" x14ac:dyDescent="0.2">
      <c r="B38" s="155"/>
      <c r="C38" s="156"/>
      <c r="D38" s="156"/>
      <c r="E38" s="156"/>
      <c r="F38" s="156"/>
      <c r="G38" s="156"/>
      <c r="H38" s="156"/>
      <c r="I38" s="156"/>
      <c r="J38" s="156"/>
      <c r="K38" s="156"/>
      <c r="L38" s="156"/>
      <c r="M38" s="157"/>
    </row>
    <row r="39" spans="2:13" ht="20" customHeight="1" x14ac:dyDescent="0.2">
      <c r="B39" s="155"/>
      <c r="C39" s="156"/>
      <c r="D39" s="156"/>
      <c r="E39" s="156"/>
      <c r="F39" s="156"/>
      <c r="G39" s="156"/>
      <c r="H39" s="156"/>
      <c r="I39" s="156"/>
      <c r="J39" s="156"/>
      <c r="K39" s="156"/>
      <c r="L39" s="156"/>
      <c r="M39" s="157"/>
    </row>
    <row r="40" spans="2:13" ht="15" customHeight="1" x14ac:dyDescent="0.2">
      <c r="B40" s="155"/>
      <c r="C40" s="156"/>
      <c r="D40" s="156"/>
      <c r="E40" s="156"/>
      <c r="F40" s="156"/>
      <c r="G40" s="156"/>
      <c r="H40" s="156"/>
      <c r="I40" s="156"/>
      <c r="J40" s="156"/>
      <c r="K40" s="156"/>
      <c r="L40" s="156"/>
      <c r="M40" s="157"/>
    </row>
    <row r="41" spans="2:13" ht="15" customHeight="1" x14ac:dyDescent="0.2">
      <c r="B41" s="155"/>
      <c r="C41" s="156"/>
      <c r="D41" s="156"/>
      <c r="E41" s="156"/>
      <c r="F41" s="156"/>
      <c r="G41" s="156"/>
      <c r="H41" s="156"/>
      <c r="I41" s="156"/>
      <c r="J41" s="156"/>
      <c r="K41" s="156"/>
      <c r="L41" s="156"/>
      <c r="M41" s="157"/>
    </row>
    <row r="42" spans="2:13" ht="15" customHeight="1" x14ac:dyDescent="0.2">
      <c r="B42" s="155"/>
      <c r="C42" s="156"/>
      <c r="D42" s="156"/>
      <c r="E42" s="156"/>
      <c r="F42" s="156"/>
      <c r="G42" s="156"/>
      <c r="H42" s="156"/>
      <c r="I42" s="156"/>
      <c r="J42" s="156"/>
      <c r="K42" s="156"/>
      <c r="L42" s="156"/>
      <c r="M42" s="157"/>
    </row>
    <row r="43" spans="2:13" ht="15" customHeight="1" x14ac:dyDescent="0.2">
      <c r="B43" s="155"/>
      <c r="C43" s="156"/>
      <c r="D43" s="156"/>
      <c r="E43" s="156"/>
      <c r="F43" s="156"/>
      <c r="G43" s="156"/>
      <c r="H43" s="156"/>
      <c r="I43" s="156"/>
      <c r="J43" s="156"/>
      <c r="K43" s="156"/>
      <c r="L43" s="156"/>
      <c r="M43" s="157"/>
    </row>
    <row r="44" spans="2:13" ht="15" customHeight="1" x14ac:dyDescent="0.2">
      <c r="B44" s="158"/>
      <c r="C44" s="159"/>
      <c r="D44" s="159"/>
      <c r="E44" s="159"/>
      <c r="F44" s="159"/>
      <c r="G44" s="159"/>
      <c r="H44" s="159"/>
      <c r="I44" s="159"/>
      <c r="J44" s="159"/>
      <c r="K44" s="159"/>
      <c r="L44" s="159"/>
      <c r="M44" s="160"/>
    </row>
    <row r="45" spans="2:13" ht="15" customHeight="1" x14ac:dyDescent="0.2">
      <c r="B45" s="43"/>
      <c r="C45" s="43"/>
      <c r="D45" s="43"/>
      <c r="E45" s="43"/>
      <c r="F45" s="43"/>
      <c r="G45" s="43"/>
      <c r="H45" s="43"/>
      <c r="I45" s="43"/>
      <c r="J45" s="43"/>
      <c r="K45" s="43"/>
      <c r="L45" s="43"/>
      <c r="M45" s="43"/>
    </row>
    <row r="46" spans="2:13" ht="15" customHeight="1" x14ac:dyDescent="0.2">
      <c r="B46" s="43"/>
      <c r="C46" s="43"/>
      <c r="D46" s="43"/>
      <c r="E46" s="43"/>
      <c r="F46" s="43"/>
      <c r="G46" s="43"/>
      <c r="H46" s="43"/>
      <c r="I46" s="43"/>
      <c r="J46" s="43"/>
      <c r="K46" s="43"/>
      <c r="L46" s="43"/>
      <c r="M46" s="43"/>
    </row>
    <row r="47" spans="2:13" ht="15" customHeight="1" x14ac:dyDescent="0.2">
      <c r="B47" s="43"/>
      <c r="C47" s="43"/>
      <c r="D47" s="43"/>
      <c r="E47" s="43"/>
      <c r="F47" s="43"/>
      <c r="G47" s="43"/>
      <c r="H47" s="43"/>
      <c r="I47" s="43"/>
      <c r="J47" s="43"/>
      <c r="K47" s="43"/>
      <c r="L47" s="43"/>
      <c r="M47" s="43"/>
    </row>
  </sheetData>
  <sheetProtection sheet="1" objects="1" scenarios="1"/>
  <mergeCells count="1">
    <mergeCell ref="B35:M44"/>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2" baseType="variant">
      <vt:variant>
        <vt:lpstr>Worksheets</vt:lpstr>
      </vt:variant>
      <vt:variant>
        <vt:i4>4</vt:i4>
      </vt:variant>
    </vt:vector>
  </HeadingPairs>
  <TitlesOfParts>
    <vt:vector size="4" baseType="lpstr">
      <vt:lpstr>Introduction</vt:lpstr>
      <vt:lpstr>Great Red Spot</vt:lpstr>
      <vt:lpstr>Transit time whole year</vt:lpstr>
      <vt:lpstr>Background</vt:lpstr>
    </vt:vector>
  </TitlesOfParts>
  <Manager/>
  <Company>Astronomy Morsels</Company>
  <LinksUpToDate>false</LinksUpToDate>
  <SharedDoc>false</SharedDoc>
  <HyperlinkBase>www.astronomy-morsels.ch</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Jupiter Great Red Spot</dc:title>
  <dc:subject/>
  <dc:creator>Anton Viola</dc:creator>
  <cp:keywords/>
  <dc:description/>
  <cp:lastModifiedBy>Anton Viola</cp:lastModifiedBy>
  <dcterms:created xsi:type="dcterms:W3CDTF">2009-01-01T15:24:05Z</dcterms:created>
  <dcterms:modified xsi:type="dcterms:W3CDTF">2024-05-15T15:56:45Z</dcterms:modified>
  <cp:category/>
</cp:coreProperties>
</file>