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FCEC978B-1D98-0141-9744-80293C908537}" xr6:coauthVersionLast="47" xr6:coauthVersionMax="47" xr10:uidLastSave="{00000000-0000-0000-0000-000000000000}"/>
  <bookViews>
    <workbookView xWindow="11320" yWindow="6800" windowWidth="31200" windowHeight="16300" xr2:uid="{00000000-000D-0000-FFFF-FFFF00000000}"/>
  </bookViews>
  <sheets>
    <sheet name="Introduction" sheetId="9" r:id="rId1"/>
    <sheet name="Star Magnitudes" sheetId="13" r:id="rId2"/>
    <sheet name="Star Distance" sheetId="16" r:id="rId3"/>
    <sheet name="Brightest Stars" sheetId="14" r:id="rId4"/>
    <sheet name="Background"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16" l="1"/>
  <c r="C9" i="16" s="1"/>
  <c r="F38" i="13"/>
  <c r="F37" i="13"/>
  <c r="F36" i="13"/>
  <c r="F35" i="13"/>
  <c r="F34" i="13"/>
  <c r="F33" i="13"/>
  <c r="F32" i="13"/>
  <c r="F31" i="13"/>
  <c r="F30" i="13"/>
  <c r="F29" i="13"/>
  <c r="F28" i="13"/>
  <c r="F27" i="13"/>
  <c r="F26" i="13"/>
  <c r="F25" i="13"/>
  <c r="F24" i="13"/>
  <c r="F23" i="13"/>
  <c r="F22" i="13"/>
  <c r="F21" i="13"/>
  <c r="F20" i="13"/>
  <c r="F19" i="13"/>
  <c r="F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Viola</author>
  </authors>
  <commentList>
    <comment ref="F15" authorId="0" shapeId="0" xr:uid="{7D62F80A-699C-D443-80E1-4330460C16A9}">
      <text>
        <r>
          <rPr>
            <b/>
            <sz val="10"/>
            <color rgb="FF000000"/>
            <rFont val="Tahoma"/>
            <family val="2"/>
          </rPr>
          <t>Different formula used than in Source.</t>
        </r>
        <r>
          <rPr>
            <sz val="10"/>
            <color rgb="FF000000"/>
            <rFont val="Tahoma"/>
            <family val="2"/>
          </rPr>
          <t xml:space="preserve">
</t>
        </r>
      </text>
    </comment>
  </commentList>
</comments>
</file>

<file path=xl/sharedStrings.xml><?xml version="1.0" encoding="utf-8"?>
<sst xmlns="http://schemas.openxmlformats.org/spreadsheetml/2006/main" count="119" uniqueCount="104">
  <si>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</si>
  <si>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</si>
  <si>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</si>
  <si>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</si>
  <si>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</si>
  <si>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t>Source</t>
  </si>
  <si>
    <r>
      <rPr>
        <b/>
        <sz val="14"/>
        <color theme="0"/>
        <rFont val="Calibri (Body)"/>
      </rPr>
      <t>Compiled by</t>
    </r>
    <r>
      <rPr>
        <sz val="14"/>
        <color theme="0"/>
        <rFont val="Calibri (Body)"/>
      </rPr>
      <t>: Anton Viola (Astronomy Morsels).</t>
    </r>
  </si>
  <si>
    <t>Magnitude</t>
  </si>
  <si>
    <t>Range</t>
  </si>
  <si>
    <t>-1.50 to -0.51</t>
  </si>
  <si>
    <t>2</t>
  </si>
  <si>
    <t>-0.50 to +0.49</t>
  </si>
  <si>
    <t>6</t>
  </si>
  <si>
    <t>+0.50 to +1.49</t>
  </si>
  <si>
    <t>14</t>
  </si>
  <si>
    <t>+1.50 to +2.49</t>
  </si>
  <si>
    <t>71</t>
  </si>
  <si>
    <t>+2.50 to +3.49</t>
  </si>
  <si>
    <t>190</t>
  </si>
  <si>
    <t>+3.50 to +4.49</t>
  </si>
  <si>
    <t>610</t>
  </si>
  <si>
    <t>+4.50 to +5.49</t>
  </si>
  <si>
    <t>+5.50 to +6.49</t>
  </si>
  <si>
    <t>+6.50 to +7.49</t>
  </si>
  <si>
    <t>+7.50 to +8.49</t>
  </si>
  <si>
    <t>+8.50 to +9.49</t>
  </si>
  <si>
    <t>+9.50 to +10.49</t>
  </si>
  <si>
    <t>+10.50 to +11.49</t>
  </si>
  <si>
    <t>+11.50 to +12.49</t>
  </si>
  <si>
    <t>+12.50 to +13.49</t>
  </si>
  <si>
    <t>+13.50 to +14.49</t>
  </si>
  <si>
    <t>+14.50 to +15.49</t>
  </si>
  <si>
    <t>+15.50 to +16.49</t>
  </si>
  <si>
    <t>+16.50 to +17.49</t>
  </si>
  <si>
    <t>+17.50 to +18.49</t>
  </si>
  <si>
    <t>+18.50 to +19.49</t>
  </si>
  <si>
    <t>+19.50 to +20.49</t>
  </si>
  <si>
    <t>Number of Stars in Range</t>
  </si>
  <si>
    <t>Cumulative Stars</t>
  </si>
  <si>
    <t xml:space="preserve">% Increase </t>
  </si>
  <si>
    <t>The dimmest star that can be seen without optical aid in a dark sky is around 6 magnitude depending upon the observer's eyesight and sky conditions. The below Telescope Limiting Magnitude table gives a rough idea of the faintest star magnitude that can been seen through a different aperture telescopes. The magnitude values are not precise because many factors affect the magnitude values such as optics, sky conditions, etc. Also the 2 inch row can be use for a 10 x 50 binoculars which is very close to a 2 inch (51 mm) telescope.</t>
  </si>
  <si>
    <t>Aperture (inches)</t>
  </si>
  <si>
    <t>Aperture (mm)</t>
  </si>
  <si>
    <t>Faintest Magnitude</t>
  </si>
  <si>
    <r>
      <rPr>
        <b/>
        <sz val="14"/>
        <color theme="0"/>
        <rFont val="Calibri (Body)"/>
      </rPr>
      <t>Latest update</t>
    </r>
    <r>
      <rPr>
        <sz val="14"/>
        <color theme="0"/>
        <rFont val="Calibri (Body)"/>
      </rPr>
      <t>: 4th May, 2024.</t>
    </r>
  </si>
  <si>
    <t>The magnitude scale in astronomy is how astronomers categorize differences in brightness among the stars in our sky. And that scale used by astronomers – the magnitude scale – dates back a long way. The early astronomers Hipparchus (c.190 – c.120 BCE) and Ptolemy (c.100 – c.170 CE) used this scale. Both men compiled star catalogs that listed stars by their apparent brightnesses, or magnitudes. This system remains intact to this day, though with some modifications. This spreadsheet shows the number of stars on the magnitude scale.</t>
  </si>
  <si>
    <t>On the average when you can increase the faintest stars you can observer by one magnitude fainter you can observer about three times (3X) more stars. For example, if can observer magnitude 2 stars in the city and can observer magnitude 3 at your home you should be able to see three time more stars at your home. If you go to a star party where you can see magnitude 5 stars you should see about 27 times more stars at the star party as compared to observing in the city (magnitude 2 to 3 is about 3x, magnitude 3 to 4 is about 3x, and magnitude 4 to 5 is about 3x for total of 3x3x3=27).</t>
  </si>
  <si>
    <t>To do: investigate why this line becomes linear.</t>
  </si>
  <si>
    <t>Name</t>
  </si>
  <si>
    <t>Designation</t>
  </si>
  <si>
    <t>Sirius</t>
  </si>
  <si>
    <t>9 Alpha CMa</t>
  </si>
  <si>
    <t>Canopus</t>
  </si>
  <si>
    <t>Alpha Car</t>
  </si>
  <si>
    <t>Rigil Kent or Alpha Centauri</t>
  </si>
  <si>
    <t>Alpha Cen</t>
  </si>
  <si>
    <t>Arcturus</t>
  </si>
  <si>
    <t>16 Alpha Boo</t>
  </si>
  <si>
    <t>Vega</t>
  </si>
  <si>
    <t>3 Alpha Lyr</t>
  </si>
  <si>
    <t>Capella</t>
  </si>
  <si>
    <t>13 Alpha Aur</t>
  </si>
  <si>
    <t>Rigel</t>
  </si>
  <si>
    <t>19 Beta Ori</t>
  </si>
  <si>
    <t>Procyon</t>
  </si>
  <si>
    <t>10 Alpha CMi</t>
  </si>
  <si>
    <t>Achernar</t>
  </si>
  <si>
    <t>Alpha Eri</t>
  </si>
  <si>
    <t>Betelgeuse or Betelgeux</t>
  </si>
  <si>
    <t>58 Alpha Ori</t>
  </si>
  <si>
    <t>Agena or Hadar</t>
  </si>
  <si>
    <t>Beta Cen</t>
  </si>
  <si>
    <t>Altair</t>
  </si>
  <si>
    <t>53 Alpha Aql</t>
  </si>
  <si>
    <t>Acrux</t>
  </si>
  <si>
    <t>Alpha Cru</t>
  </si>
  <si>
    <t>Aldebaran</t>
  </si>
  <si>
    <t>87 Alpha Tau</t>
  </si>
  <si>
    <t>Spica</t>
  </si>
  <si>
    <t>67 Alpha Vir</t>
  </si>
  <si>
    <t>Antares</t>
  </si>
  <si>
    <t>21 Alpha Sco</t>
  </si>
  <si>
    <t>Pollux</t>
  </si>
  <si>
    <t>78 Beta Gem</t>
  </si>
  <si>
    <t>Fomalhaut</t>
  </si>
  <si>
    <t>24 Alpha PsA</t>
  </si>
  <si>
    <t>Beta Crucis</t>
  </si>
  <si>
    <t>Beta Cru</t>
  </si>
  <si>
    <t>Deneb</t>
  </si>
  <si>
    <t>50 Alpha Cyg</t>
  </si>
  <si>
    <t>Regulus</t>
  </si>
  <si>
    <t>32 Alpha Leo</t>
  </si>
  <si>
    <t>c</t>
  </si>
  <si>
    <t>v</t>
  </si>
  <si>
    <t>Type</t>
  </si>
  <si>
    <r>
      <t>"</t>
    </r>
    <r>
      <rPr>
        <b/>
        <sz val="12"/>
        <color theme="1"/>
        <rFont val="Calibri"/>
        <family val="2"/>
        <scheme val="minor"/>
      </rPr>
      <t>c</t>
    </r>
    <r>
      <rPr>
        <sz val="12"/>
        <color theme="1"/>
        <rFont val="Calibri"/>
        <family val="2"/>
        <scheme val="minor"/>
      </rPr>
      <t>" refers to the combined magnitude of a double star and "</t>
    </r>
    <r>
      <rPr>
        <b/>
        <sz val="12"/>
        <color theme="1"/>
        <rFont val="Calibri"/>
        <family val="2"/>
        <scheme val="minor"/>
      </rPr>
      <t>v</t>
    </r>
    <r>
      <rPr>
        <sz val="12"/>
        <color theme="1"/>
        <rFont val="Calibri"/>
        <family val="2"/>
        <scheme val="minor"/>
      </rPr>
      <t>" refers to the median magnitude of a variable star.</t>
    </r>
  </si>
  <si>
    <t>(probably because values have been extrapolated)</t>
  </si>
  <si>
    <t>Distance</t>
  </si>
  <si>
    <t>Inputs</t>
  </si>
  <si>
    <t>Apparent</t>
  </si>
  <si>
    <t>Absolute</t>
  </si>
  <si>
    <t>parsec</t>
  </si>
  <si>
    <t>light years</t>
  </si>
  <si>
    <t>Absolute magnitude is the magnitude a star have at the distance 10 parsec or 32.6 light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</si>
</sst>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u/>
      <sz val="12"/>
      <color theme="1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b/>
      <sz val="11"/>
      <color theme="1"/>
      <name val="Times New Roman"/>
      <family val="1"/>
    </font>
    <font>
      <u/>
      <sz val="11"/>
      <color theme="1"/>
      <name val="Calibri"/>
      <family val="2"/>
      <scheme val="minor"/>
    </font>
    <font>
      <sz val="10"/>
      <color rgb="FF000000"/>
      <name val="Tahoma"/>
      <family val="2"/>
    </font>
    <font>
      <b/>
      <sz val="10"/>
      <color rgb="FF000000"/>
      <name val="Tahoma"/>
      <family val="2"/>
    </font>
    <font>
      <b/>
      <sz val="14"/>
      <color rgb="FFFF0000"/>
      <name val="Calibri"/>
      <family val="2"/>
      <scheme val="minor"/>
    </font>
    <font>
      <sz val="12"/>
      <color theme="1"/>
      <name val="Calibri"/>
      <family val="2"/>
    </font>
    <font>
      <b/>
      <sz val="12"/>
      <color theme="1"/>
      <name val="Calibri"/>
      <family val="2"/>
    </font>
    <font>
      <b/>
      <sz val="14"/>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
      <patternFill patternType="solid">
        <fgColor theme="1"/>
        <bgColor indexed="64"/>
      </patternFill>
    </fill>
    <fill>
      <patternFill patternType="solid">
        <fgColor rgb="FFFFC0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5" fillId="0" borderId="0"/>
    <xf numFmtId="0" fontId="10" fillId="0" borderId="0" applyNumberFormat="0" applyFill="0" applyBorder="0" applyAlignment="0" applyProtection="0"/>
  </cellStyleXfs>
  <cellXfs count="77">
    <xf numFmtId="0" fontId="0" fillId="0" borderId="0" xfId="0"/>
    <xf numFmtId="0" fontId="12" fillId="4" borderId="1" xfId="42" applyFont="1" applyFill="1" applyBorder="1" applyAlignment="1">
      <alignment horizontal="left"/>
    </xf>
    <xf numFmtId="0" fontId="12" fillId="4" borderId="2" xfId="42" applyFont="1" applyFill="1" applyBorder="1" applyAlignment="1">
      <alignment horizontal="center"/>
    </xf>
    <xf numFmtId="0" fontId="12" fillId="4" borderId="2" xfId="42" applyFont="1" applyFill="1" applyBorder="1"/>
    <xf numFmtId="0" fontId="14" fillId="4" borderId="3" xfId="43" applyFont="1" applyFill="1" applyBorder="1" applyAlignment="1">
      <alignment horizontal="center"/>
    </xf>
    <xf numFmtId="0" fontId="15" fillId="4" borderId="4" xfId="43" applyFont="1" applyFill="1" applyBorder="1" applyAlignment="1">
      <alignment horizontal="left"/>
    </xf>
    <xf numFmtId="0" fontId="12" fillId="4" borderId="0" xfId="42" applyFont="1" applyFill="1" applyAlignment="1">
      <alignment horizontal="center"/>
    </xf>
    <xf numFmtId="0" fontId="12" fillId="4" borderId="0" xfId="42" applyFont="1" applyFill="1"/>
    <xf numFmtId="0" fontId="12" fillId="4" borderId="5" xfId="42" applyFont="1" applyFill="1" applyBorder="1" applyAlignment="1">
      <alignment horizontal="center"/>
    </xf>
    <xf numFmtId="0" fontId="12" fillId="4" borderId="7" xfId="43" applyFont="1" applyFill="1" applyBorder="1" applyAlignment="1">
      <alignment horizontal="left"/>
    </xf>
    <xf numFmtId="0" fontId="12" fillId="4" borderId="9" xfId="43" applyFont="1" applyFill="1" applyBorder="1" applyAlignment="1">
      <alignment horizontal="left"/>
    </xf>
    <xf numFmtId="0" fontId="12" fillId="4" borderId="9" xfId="42" applyFont="1" applyFill="1" applyBorder="1"/>
    <xf numFmtId="0" fontId="13" fillId="4" borderId="8" xfId="42" applyFont="1" applyFill="1" applyBorder="1" applyAlignment="1">
      <alignment horizontal="center"/>
    </xf>
    <xf numFmtId="0" fontId="0" fillId="2" borderId="6" xfId="0" applyFill="1" applyBorder="1" applyAlignment="1">
      <alignment horizontal="center" vertical="center"/>
    </xf>
    <xf numFmtId="0" fontId="0" fillId="2" borderId="6" xfId="0" applyFill="1" applyBorder="1" applyAlignment="1">
      <alignment horizontal="center" vertical="center" wrapText="1"/>
    </xf>
    <xf numFmtId="3" fontId="0" fillId="2" borderId="6" xfId="0" applyNumberFormat="1" applyFill="1" applyBorder="1" applyAlignment="1">
      <alignment horizontal="center" vertical="center" wrapText="1"/>
    </xf>
    <xf numFmtId="9" fontId="0" fillId="2" borderId="6" xfId="0" applyNumberForma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6" xfId="0" applyFont="1" applyFill="1" applyBorder="1" applyAlignment="1">
      <alignment horizontal="center"/>
    </xf>
    <xf numFmtId="0" fontId="19" fillId="0" borderId="0" xfId="41" applyFont="1"/>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0" applyNumberFormat="1" applyAlignment="1">
      <alignment horizontal="center" vertical="center" wrapText="1"/>
    </xf>
    <xf numFmtId="0" fontId="23" fillId="0" borderId="0" xfId="0" applyFont="1"/>
    <xf numFmtId="0" fontId="23" fillId="0" borderId="0" xfId="0" applyFont="1" applyAlignment="1">
      <alignment horizontal="center"/>
    </xf>
    <xf numFmtId="0" fontId="24" fillId="0" borderId="6" xfId="0" applyFont="1" applyBorder="1"/>
    <xf numFmtId="0" fontId="24" fillId="0" borderId="6" xfId="0" applyFont="1" applyBorder="1" applyAlignment="1">
      <alignment horizontal="center"/>
    </xf>
    <xf numFmtId="0" fontId="23" fillId="0" borderId="6" xfId="0" applyFont="1" applyBorder="1" applyAlignment="1">
      <alignment horizontal="center"/>
    </xf>
    <xf numFmtId="0" fontId="23" fillId="0" borderId="6" xfId="0" applyFont="1" applyBorder="1"/>
    <xf numFmtId="0" fontId="3" fillId="0" borderId="0" xfId="0" applyFont="1"/>
    <xf numFmtId="0" fontId="2" fillId="0" borderId="0" xfId="0" applyFont="1"/>
    <xf numFmtId="0" fontId="25" fillId="0" borderId="0" xfId="0" applyFont="1"/>
    <xf numFmtId="0" fontId="2" fillId="0" borderId="7" xfId="0" applyFont="1" applyBorder="1"/>
    <xf numFmtId="2" fontId="7" fillId="5" borderId="8" xfId="0" applyNumberFormat="1" applyFont="1" applyFill="1" applyBorder="1"/>
    <xf numFmtId="4" fontId="2" fillId="3" borderId="2" xfId="0" applyNumberFormat="1" applyFont="1" applyFill="1" applyBorder="1"/>
    <xf numFmtId="0" fontId="2" fillId="0" borderId="3" xfId="0" applyFont="1" applyBorder="1"/>
    <xf numFmtId="4" fontId="2" fillId="3" borderId="9" xfId="0" applyNumberFormat="1" applyFont="1" applyFill="1" applyBorder="1"/>
    <xf numFmtId="0" fontId="2" fillId="0" borderId="8" xfId="0" applyFont="1" applyBorder="1"/>
    <xf numFmtId="0" fontId="7" fillId="5" borderId="0" xfId="0" applyFont="1" applyFill="1" applyAlignment="1">
      <alignment horizontal="right"/>
    </xf>
    <xf numFmtId="0" fontId="2" fillId="0" borderId="1" xfId="0" applyFont="1" applyBorder="1"/>
    <xf numFmtId="2" fontId="7" fillId="5" borderId="3" xfId="0" applyNumberFormat="1" applyFont="1" applyFill="1" applyBorder="1"/>
    <xf numFmtId="0" fontId="5" fillId="4" borderId="0" xfId="42" applyFill="1"/>
    <xf numFmtId="0" fontId="0" fillId="4" borderId="0" xfId="0" applyFill="1"/>
    <xf numFmtId="0" fontId="11" fillId="4" borderId="0" xfId="42" applyFont="1" applyFill="1" applyAlignment="1">
      <alignment horizontal="center" vertical="center" wrapText="1"/>
    </xf>
    <xf numFmtId="0" fontId="16" fillId="4" borderId="1" xfId="43" applyFont="1" applyFill="1" applyBorder="1" applyAlignment="1">
      <alignment horizontal="center"/>
    </xf>
    <xf numFmtId="0" fontId="16" fillId="4" borderId="2" xfId="43" applyFont="1" applyFill="1" applyBorder="1" applyAlignment="1">
      <alignment horizontal="center"/>
    </xf>
    <xf numFmtId="0" fontId="16" fillId="4" borderId="10" xfId="43" applyFont="1" applyFill="1" applyBorder="1" applyAlignment="1">
      <alignment horizontal="center"/>
    </xf>
    <xf numFmtId="0" fontId="17" fillId="4" borderId="4" xfId="0" applyFont="1" applyFill="1" applyBorder="1" applyAlignment="1">
      <alignment horizontal="center"/>
    </xf>
    <xf numFmtId="0" fontId="17" fillId="4" borderId="0" xfId="0" applyFont="1" applyFill="1" applyAlignment="1">
      <alignment horizontal="center"/>
    </xf>
    <xf numFmtId="0" fontId="17" fillId="4" borderId="11" xfId="0" applyFont="1" applyFill="1" applyBorder="1" applyAlignment="1">
      <alignment horizontal="center"/>
    </xf>
    <xf numFmtId="0" fontId="17" fillId="4" borderId="7" xfId="0" applyFont="1" applyFill="1" applyBorder="1" applyAlignment="1">
      <alignment horizontal="center"/>
    </xf>
    <xf numFmtId="0" fontId="17" fillId="4" borderId="9" xfId="0" applyFont="1" applyFill="1" applyBorder="1" applyAlignment="1">
      <alignment horizontal="center"/>
    </xf>
    <xf numFmtId="0" fontId="17" fillId="4" borderId="12" xfId="0" applyFont="1" applyFill="1" applyBorder="1" applyAlignment="1">
      <alignment horizontal="center"/>
    </xf>
    <xf numFmtId="0" fontId="4" fillId="0" borderId="1" xfId="0" applyFont="1" applyBorder="1" applyAlignment="1">
      <alignment horizontal="center" vertical="justify" wrapText="1"/>
    </xf>
    <xf numFmtId="0" fontId="4" fillId="0" borderId="2" xfId="0" applyFont="1" applyBorder="1" applyAlignment="1">
      <alignment horizontal="center" vertical="justify" wrapText="1"/>
    </xf>
    <xf numFmtId="0" fontId="4" fillId="0" borderId="3" xfId="0" applyFont="1" applyBorder="1" applyAlignment="1">
      <alignment horizontal="center" vertical="justify" wrapText="1"/>
    </xf>
    <xf numFmtId="0" fontId="4" fillId="0" borderId="4" xfId="0" applyFont="1" applyBorder="1" applyAlignment="1">
      <alignment horizontal="center" vertical="justify" wrapText="1"/>
    </xf>
    <xf numFmtId="0" fontId="4" fillId="0" borderId="0" xfId="0" applyFont="1" applyAlignment="1">
      <alignment horizontal="center" vertical="justify" wrapText="1"/>
    </xf>
    <xf numFmtId="0" fontId="4" fillId="0" borderId="5" xfId="0" applyFont="1" applyBorder="1" applyAlignment="1">
      <alignment horizontal="center" vertical="justify" wrapText="1"/>
    </xf>
    <xf numFmtId="0" fontId="4" fillId="0" borderId="7" xfId="0" applyFont="1" applyBorder="1" applyAlignment="1">
      <alignment horizontal="center" vertical="justify" wrapText="1"/>
    </xf>
    <xf numFmtId="0" fontId="4" fillId="0" borderId="9" xfId="0" applyFont="1" applyBorder="1" applyAlignment="1">
      <alignment horizontal="center" vertical="justify" wrapText="1"/>
    </xf>
    <xf numFmtId="0" fontId="4" fillId="0" borderId="8" xfId="0" applyFont="1" applyBorder="1" applyAlignment="1">
      <alignment horizontal="center" vertical="justify"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6" fillId="2" borderId="6" xfId="0" applyFont="1" applyFill="1" applyBorder="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xf>
    <xf numFmtId="0" fontId="0" fillId="0" borderId="0" xfId="0" applyAlignment="1">
      <alignment horizontal="center"/>
    </xf>
    <xf numFmtId="0" fontId="2" fillId="0" borderId="1" xfId="0" applyFont="1" applyBorder="1" applyAlignment="1">
      <alignment horizontal="left" vertical="center"/>
    </xf>
    <xf numFmtId="0" fontId="2" fillId="0" borderId="7" xfId="0" applyFont="1" applyBorder="1" applyAlignment="1">
      <alignment horizontal="left" vertical="center"/>
    </xf>
  </cellXfs>
  <cellStyles count="4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cellStyle name="Hyperlink 2" xfId="43" xr:uid="{C380AA0A-E10B-1C43-9286-02819B081BC7}"/>
    <cellStyle name="Normal" xfId="0" builtinId="0"/>
    <cellStyle name="Normal 2" xfId="42" xr:uid="{0D0AB34C-A1A9-7D42-A14C-E95ACB658D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GB"/>
              <a:t># Stars per Magnitude </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CH"/>
        </a:p>
      </c:txPr>
    </c:title>
    <c:autoTitleDeleted val="0"/>
    <c:plotArea>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'Star Magnitudes'!$B$17:$B$38</c:f>
              <c:numCache>
                <c:formatCode>General</c:formatCode>
                <c:ptCount val="22"/>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numCache>
            </c:numRef>
          </c:xVal>
          <c:yVal>
            <c:numRef>
              <c:f>'Star Magnitudes'!$D$17:$D$38</c:f>
              <c:numCache>
                <c:formatCode>#,##0</c:formatCode>
                <c:ptCount val="22"/>
                <c:pt idx="0">
                  <c:v>0</c:v>
                </c:pt>
                <c:pt idx="1">
                  <c:v>0</c:v>
                </c:pt>
                <c:pt idx="2">
                  <c:v>0</c:v>
                </c:pt>
                <c:pt idx="3">
                  <c:v>0</c:v>
                </c:pt>
                <c:pt idx="4">
                  <c:v>0</c:v>
                </c:pt>
                <c:pt idx="5">
                  <c:v>0</c:v>
                </c:pt>
                <c:pt idx="6">
                  <c:v>1929</c:v>
                </c:pt>
                <c:pt idx="7">
                  <c:v>5946</c:v>
                </c:pt>
                <c:pt idx="8">
                  <c:v>17765</c:v>
                </c:pt>
                <c:pt idx="9">
                  <c:v>51094</c:v>
                </c:pt>
                <c:pt idx="10">
                  <c:v>140062</c:v>
                </c:pt>
                <c:pt idx="11">
                  <c:v>409194</c:v>
                </c:pt>
                <c:pt idx="12">
                  <c:v>1196690</c:v>
                </c:pt>
                <c:pt idx="13">
                  <c:v>3481113</c:v>
                </c:pt>
                <c:pt idx="14">
                  <c:v>10126390</c:v>
                </c:pt>
                <c:pt idx="15">
                  <c:v>29457184</c:v>
                </c:pt>
                <c:pt idx="16">
                  <c:v>85689537</c:v>
                </c:pt>
                <c:pt idx="17">
                  <c:v>249266759</c:v>
                </c:pt>
                <c:pt idx="18">
                  <c:v>725105060</c:v>
                </c:pt>
                <c:pt idx="19">
                  <c:v>2109295881</c:v>
                </c:pt>
                <c:pt idx="20">
                  <c:v>6135840666</c:v>
                </c:pt>
                <c:pt idx="21">
                  <c:v>17848866544</c:v>
                </c:pt>
              </c:numCache>
            </c:numRef>
          </c:yVal>
          <c:smooth val="0"/>
          <c:extLst>
            <c:ext xmlns:c16="http://schemas.microsoft.com/office/drawing/2014/chart" uri="{C3380CC4-5D6E-409C-BE32-E72D297353CC}">
              <c16:uniqueId val="{00000000-2E3F-0B4A-AB37-7F73DAFE5C38}"/>
            </c:ext>
          </c:extLst>
        </c:ser>
        <c:dLbls>
          <c:showLegendKey val="0"/>
          <c:showVal val="0"/>
          <c:showCatName val="0"/>
          <c:showSerName val="0"/>
          <c:showPercent val="0"/>
          <c:showBubbleSize val="0"/>
        </c:dLbls>
        <c:axId val="316024512"/>
        <c:axId val="316427136"/>
      </c:scatterChart>
      <c:valAx>
        <c:axId val="316024512"/>
        <c:scaling>
          <c:orientation val="minMax"/>
          <c:max val="20"/>
          <c:min val="-1"/>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Magnitude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316427136"/>
        <c:crosses val="autoZero"/>
        <c:crossBetween val="midCat"/>
        <c:majorUnit val="1"/>
      </c:valAx>
      <c:valAx>
        <c:axId val="316427136"/>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Number of stars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0"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3160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GB"/>
              <a:t># Stars per Magnitude (log) </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CH"/>
        </a:p>
      </c:txPr>
    </c:title>
    <c:autoTitleDeleted val="0"/>
    <c:plotArea>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'Star Magnitudes'!$B$17:$B$38</c:f>
              <c:numCache>
                <c:formatCode>General</c:formatCode>
                <c:ptCount val="22"/>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numCache>
            </c:numRef>
          </c:xVal>
          <c:yVal>
            <c:numRef>
              <c:f>'Star Magnitudes'!$D$17:$D$38</c:f>
              <c:numCache>
                <c:formatCode>#,##0</c:formatCode>
                <c:ptCount val="22"/>
                <c:pt idx="0">
                  <c:v>0</c:v>
                </c:pt>
                <c:pt idx="1">
                  <c:v>0</c:v>
                </c:pt>
                <c:pt idx="2">
                  <c:v>0</c:v>
                </c:pt>
                <c:pt idx="3">
                  <c:v>0</c:v>
                </c:pt>
                <c:pt idx="4">
                  <c:v>0</c:v>
                </c:pt>
                <c:pt idx="5">
                  <c:v>0</c:v>
                </c:pt>
                <c:pt idx="6">
                  <c:v>1929</c:v>
                </c:pt>
                <c:pt idx="7">
                  <c:v>5946</c:v>
                </c:pt>
                <c:pt idx="8">
                  <c:v>17765</c:v>
                </c:pt>
                <c:pt idx="9">
                  <c:v>51094</c:v>
                </c:pt>
                <c:pt idx="10">
                  <c:v>140062</c:v>
                </c:pt>
                <c:pt idx="11">
                  <c:v>409194</c:v>
                </c:pt>
                <c:pt idx="12">
                  <c:v>1196690</c:v>
                </c:pt>
                <c:pt idx="13">
                  <c:v>3481113</c:v>
                </c:pt>
                <c:pt idx="14">
                  <c:v>10126390</c:v>
                </c:pt>
                <c:pt idx="15">
                  <c:v>29457184</c:v>
                </c:pt>
                <c:pt idx="16">
                  <c:v>85689537</c:v>
                </c:pt>
                <c:pt idx="17">
                  <c:v>249266759</c:v>
                </c:pt>
                <c:pt idx="18">
                  <c:v>725105060</c:v>
                </c:pt>
                <c:pt idx="19">
                  <c:v>2109295881</c:v>
                </c:pt>
                <c:pt idx="20">
                  <c:v>6135840666</c:v>
                </c:pt>
                <c:pt idx="21">
                  <c:v>17848866544</c:v>
                </c:pt>
              </c:numCache>
            </c:numRef>
          </c:yVal>
          <c:smooth val="0"/>
          <c:extLst>
            <c:ext xmlns:c16="http://schemas.microsoft.com/office/drawing/2014/chart" uri="{C3380CC4-5D6E-409C-BE32-E72D297353CC}">
              <c16:uniqueId val="{00000000-F30B-BF4E-A563-10ECA090ADE1}"/>
            </c:ext>
          </c:extLst>
        </c:ser>
        <c:dLbls>
          <c:showLegendKey val="0"/>
          <c:showVal val="0"/>
          <c:showCatName val="0"/>
          <c:showSerName val="0"/>
          <c:showPercent val="0"/>
          <c:showBubbleSize val="0"/>
        </c:dLbls>
        <c:axId val="316024512"/>
        <c:axId val="316427136"/>
      </c:scatterChart>
      <c:valAx>
        <c:axId val="316024512"/>
        <c:scaling>
          <c:orientation val="minMax"/>
          <c:max val="20"/>
          <c:min val="-1"/>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Magnitude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316427136"/>
        <c:crosses val="autoZero"/>
        <c:crossBetween val="midCat"/>
        <c:majorUnit val="1"/>
      </c:valAx>
      <c:valAx>
        <c:axId val="316427136"/>
        <c:scaling>
          <c:logBase val="10"/>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Number of stars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0"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316024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GB"/>
              <a:t>Aperture vs. Magnitude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CH"/>
        </a:p>
      </c:txPr>
    </c:title>
    <c:autoTitleDeleted val="0"/>
    <c:plotArea>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'Star Magnitudes'!$C$54:$C$66</c:f>
              <c:numCache>
                <c:formatCode>General</c:formatCode>
                <c:ptCount val="13"/>
                <c:pt idx="0">
                  <c:v>51</c:v>
                </c:pt>
                <c:pt idx="1">
                  <c:v>76</c:v>
                </c:pt>
                <c:pt idx="2">
                  <c:v>102</c:v>
                </c:pt>
                <c:pt idx="3">
                  <c:v>152</c:v>
                </c:pt>
                <c:pt idx="4">
                  <c:v>203</c:v>
                </c:pt>
                <c:pt idx="5">
                  <c:v>254</c:v>
                </c:pt>
                <c:pt idx="6">
                  <c:v>318</c:v>
                </c:pt>
                <c:pt idx="7">
                  <c:v>356</c:v>
                </c:pt>
                <c:pt idx="8">
                  <c:v>406</c:v>
                </c:pt>
                <c:pt idx="9">
                  <c:v>457</c:v>
                </c:pt>
                <c:pt idx="10">
                  <c:v>508</c:v>
                </c:pt>
                <c:pt idx="11">
                  <c:v>610</c:v>
                </c:pt>
                <c:pt idx="12">
                  <c:v>762</c:v>
                </c:pt>
              </c:numCache>
            </c:numRef>
          </c:xVal>
          <c:yVal>
            <c:numRef>
              <c:f>'Star Magnitudes'!$E$54:$E$66</c:f>
              <c:numCache>
                <c:formatCode>General</c:formatCode>
                <c:ptCount val="13"/>
                <c:pt idx="0">
                  <c:v>10.3</c:v>
                </c:pt>
                <c:pt idx="1">
                  <c:v>11.2</c:v>
                </c:pt>
                <c:pt idx="2">
                  <c:v>11.8</c:v>
                </c:pt>
                <c:pt idx="3">
                  <c:v>12.7</c:v>
                </c:pt>
                <c:pt idx="4">
                  <c:v>13.3</c:v>
                </c:pt>
                <c:pt idx="5">
                  <c:v>13.8</c:v>
                </c:pt>
                <c:pt idx="6">
                  <c:v>14.3</c:v>
                </c:pt>
                <c:pt idx="7">
                  <c:v>14.5</c:v>
                </c:pt>
                <c:pt idx="8">
                  <c:v>14.8</c:v>
                </c:pt>
                <c:pt idx="9">
                  <c:v>15.1</c:v>
                </c:pt>
                <c:pt idx="10">
                  <c:v>15.3</c:v>
                </c:pt>
                <c:pt idx="11">
                  <c:v>15.7</c:v>
                </c:pt>
                <c:pt idx="12">
                  <c:v>16.2</c:v>
                </c:pt>
              </c:numCache>
            </c:numRef>
          </c:yVal>
          <c:smooth val="0"/>
          <c:extLst>
            <c:ext xmlns:c16="http://schemas.microsoft.com/office/drawing/2014/chart" uri="{C3380CC4-5D6E-409C-BE32-E72D297353CC}">
              <c16:uniqueId val="{00000000-0626-274D-AAB5-19E121D2CD2D}"/>
            </c:ext>
          </c:extLst>
        </c:ser>
        <c:dLbls>
          <c:showLegendKey val="0"/>
          <c:showVal val="0"/>
          <c:showCatName val="0"/>
          <c:showSerName val="0"/>
          <c:showPercent val="0"/>
          <c:showBubbleSize val="0"/>
        </c:dLbls>
        <c:axId val="736243951"/>
        <c:axId val="736687951"/>
      </c:scatterChart>
      <c:valAx>
        <c:axId val="736243951"/>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Aperture (mm)</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736687951"/>
        <c:crosses val="autoZero"/>
        <c:crossBetween val="midCat"/>
      </c:valAx>
      <c:valAx>
        <c:axId val="736687951"/>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GB"/>
                  <a:t>Faintest Magnitude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CH"/>
          </a:p>
        </c:txPr>
        <c:crossAx val="73624395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34</xdr:row>
      <xdr:rowOff>114300</xdr:rowOff>
    </xdr:from>
    <xdr:to>
      <xdr:col>9</xdr:col>
      <xdr:colOff>215900</xdr:colOff>
      <xdr:row>44</xdr:row>
      <xdr:rowOff>25400</xdr:rowOff>
    </xdr:to>
    <xdr:pic>
      <xdr:nvPicPr>
        <xdr:cNvPr id="3" name="Picture 2">
          <a:hlinkClick xmlns:r="http://schemas.openxmlformats.org/officeDocument/2006/relationships" r:id="rId1"/>
          <a:extLst>
            <a:ext uri="{FF2B5EF4-FFF2-40B4-BE49-F238E27FC236}">
              <a16:creationId xmlns:a16="http://schemas.microsoft.com/office/drawing/2014/main" id="{986149BC-8520-4C4B-E9DC-263481011423}"/>
            </a:ext>
          </a:extLst>
        </xdr:cNvPr>
        <xdr:cNvPicPr>
          <a:picLocks noChangeAspect="1"/>
        </xdr:cNvPicPr>
      </xdr:nvPicPr>
      <xdr:blipFill>
        <a:blip xmlns:r="http://schemas.openxmlformats.org/officeDocument/2006/relationships" r:embed="rId2"/>
        <a:stretch>
          <a:fillRect/>
        </a:stretch>
      </xdr:blipFill>
      <xdr:spPr>
        <a:xfrm>
          <a:off x="2247900" y="9969500"/>
          <a:ext cx="5397500" cy="1943100"/>
        </a:xfrm>
        <a:prstGeom prst="rect">
          <a:avLst/>
        </a:prstGeom>
      </xdr:spPr>
    </xdr:pic>
    <xdr:clientData/>
  </xdr:twoCellAnchor>
  <xdr:twoCellAnchor editAs="oneCell">
    <xdr:from>
      <xdr:col>1</xdr:col>
      <xdr:colOff>38100</xdr:colOff>
      <xdr:row>17</xdr:row>
      <xdr:rowOff>12700</xdr:rowOff>
    </xdr:from>
    <xdr:to>
      <xdr:col>10</xdr:col>
      <xdr:colOff>495299</xdr:colOff>
      <xdr:row>27</xdr:row>
      <xdr:rowOff>114300</xdr:rowOff>
    </xdr:to>
    <xdr:pic>
      <xdr:nvPicPr>
        <xdr:cNvPr id="4" name="Picture 3" descr="Magnitude Scale Of Stars">
          <a:extLst>
            <a:ext uri="{FF2B5EF4-FFF2-40B4-BE49-F238E27FC236}">
              <a16:creationId xmlns:a16="http://schemas.microsoft.com/office/drawing/2014/main" id="{DC566B6A-B4A4-1F5F-004D-D5ECE137F4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3600" y="3568700"/>
          <a:ext cx="7886699"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6350</xdr:colOff>
      <xdr:row>14</xdr:row>
      <xdr:rowOff>0</xdr:rowOff>
    </xdr:from>
    <xdr:to>
      <xdr:col>14</xdr:col>
      <xdr:colOff>469900</xdr:colOff>
      <xdr:row>25</xdr:row>
      <xdr:rowOff>190500</xdr:rowOff>
    </xdr:to>
    <xdr:graphicFrame macro="">
      <xdr:nvGraphicFramePr>
        <xdr:cNvPr id="2" name="Chart 1">
          <a:extLst>
            <a:ext uri="{FF2B5EF4-FFF2-40B4-BE49-F238E27FC236}">
              <a16:creationId xmlns:a16="http://schemas.microsoft.com/office/drawing/2014/main" id="{DBA540D0-A41B-346A-7C94-A3441CD8BC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12700</xdr:colOff>
      <xdr:row>26</xdr:row>
      <xdr:rowOff>101600</xdr:rowOff>
    </xdr:from>
    <xdr:to>
      <xdr:col>14</xdr:col>
      <xdr:colOff>482600</xdr:colOff>
      <xdr:row>38</xdr:row>
      <xdr:rowOff>0</xdr:rowOff>
    </xdr:to>
    <xdr:graphicFrame macro="">
      <xdr:nvGraphicFramePr>
        <xdr:cNvPr id="3" name="Chart 2">
          <a:extLst>
            <a:ext uri="{FF2B5EF4-FFF2-40B4-BE49-F238E27FC236}">
              <a16:creationId xmlns:a16="http://schemas.microsoft.com/office/drawing/2014/main" id="{BABE8613-83B8-D445-8756-D2094F1CF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800100</xdr:colOff>
      <xdr:row>51</xdr:row>
      <xdr:rowOff>177800</xdr:rowOff>
    </xdr:from>
    <xdr:to>
      <xdr:col>14</xdr:col>
      <xdr:colOff>482600</xdr:colOff>
      <xdr:row>66</xdr:row>
      <xdr:rowOff>0</xdr:rowOff>
    </xdr:to>
    <xdr:graphicFrame macro="">
      <xdr:nvGraphicFramePr>
        <xdr:cNvPr id="4" name="Chart 3">
          <a:extLst>
            <a:ext uri="{FF2B5EF4-FFF2-40B4-BE49-F238E27FC236}">
              <a16:creationId xmlns:a16="http://schemas.microsoft.com/office/drawing/2014/main" id="{980FDAE1-6A7E-5FDD-CED3-53C54E5CCC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330200</xdr:colOff>
      <xdr:row>2</xdr:row>
      <xdr:rowOff>38100</xdr:rowOff>
    </xdr:from>
    <xdr:to>
      <xdr:col>17</xdr:col>
      <xdr:colOff>166786</xdr:colOff>
      <xdr:row>25</xdr:row>
      <xdr:rowOff>152400</xdr:rowOff>
    </xdr:to>
    <xdr:pic>
      <xdr:nvPicPr>
        <xdr:cNvPr id="2" name="Picture 1" descr="What is the apparent and absolute magnitude of a star? - Quora">
          <a:extLst>
            <a:ext uri="{FF2B5EF4-FFF2-40B4-BE49-F238E27FC236}">
              <a16:creationId xmlns:a16="http://schemas.microsoft.com/office/drawing/2014/main" id="{A2C3E2E2-6D68-F827-8443-20F8A3FE1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5200" y="5943600"/>
          <a:ext cx="5615086" cy="449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xdr:colOff>
      <xdr:row>2</xdr:row>
      <xdr:rowOff>38100</xdr:rowOff>
    </xdr:from>
    <xdr:to>
      <xdr:col>10</xdr:col>
      <xdr:colOff>101600</xdr:colOff>
      <xdr:row>47</xdr:row>
      <xdr:rowOff>127000</xdr:rowOff>
    </xdr:to>
    <xdr:pic>
      <xdr:nvPicPr>
        <xdr:cNvPr id="5" name="Picture 4">
          <a:extLst>
            <a:ext uri="{FF2B5EF4-FFF2-40B4-BE49-F238E27FC236}">
              <a16:creationId xmlns:a16="http://schemas.microsoft.com/office/drawing/2014/main" id="{BC203ECA-432B-7213-B2BF-A65697612E45}"/>
            </a:ext>
          </a:extLst>
        </xdr:cNvPr>
        <xdr:cNvPicPr>
          <a:picLocks noChangeAspect="1"/>
        </xdr:cNvPicPr>
      </xdr:nvPicPr>
      <xdr:blipFill>
        <a:blip xmlns:r="http://schemas.openxmlformats.org/officeDocument/2006/relationships" r:embed="rId2"/>
        <a:stretch>
          <a:fillRect/>
        </a:stretch>
      </xdr:blipFill>
      <xdr:spPr>
        <a:xfrm>
          <a:off x="850900" y="5943600"/>
          <a:ext cx="7505700" cy="8661400"/>
        </a:xfrm>
        <a:prstGeom prst="rect">
          <a:avLst/>
        </a:prstGeom>
        <a:ln>
          <a:solidFill>
            <a:schemeClr val="tx1"/>
          </a:solidFill>
        </a:ln>
      </xdr:spPr>
    </xdr:pic>
    <xdr:clientData/>
  </xdr:twoCellAnchor>
  <xdr:twoCellAnchor editAs="oneCell">
    <xdr:from>
      <xdr:col>3</xdr:col>
      <xdr:colOff>215900</xdr:colOff>
      <xdr:row>49</xdr:row>
      <xdr:rowOff>165100</xdr:rowOff>
    </xdr:from>
    <xdr:to>
      <xdr:col>8</xdr:col>
      <xdr:colOff>241300</xdr:colOff>
      <xdr:row>88</xdr:row>
      <xdr:rowOff>88900</xdr:rowOff>
    </xdr:to>
    <xdr:pic>
      <xdr:nvPicPr>
        <xdr:cNvPr id="6" name="Picture 5">
          <a:extLst>
            <a:ext uri="{FF2B5EF4-FFF2-40B4-BE49-F238E27FC236}">
              <a16:creationId xmlns:a16="http://schemas.microsoft.com/office/drawing/2014/main" id="{70EB8ABC-7A8E-9EDF-F164-61DA9F4FB3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92400" y="12166600"/>
          <a:ext cx="4152900" cy="735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www.stargazing.net/david/constel/howmanystars.html"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A2:K33"/>
  <sheetViews>
    <sheetView showGridLines="0" tabSelected="1" topLeftCell="A19" workbookViewId="0">
      <selection activeCell="B13" sqref="A1:XFD1048576"/>
    </sheetView>
  </sheetViews>
  <sheetFormatPr baseColWidth="10" defaultRowHeight="16" x14ac:dyDescent="0.2"/>
  <cols>
    <col min="1" max="16384" width="10.83203125" style="41"/>
  </cols>
  <sheetData>
    <row r="2" spans="2:11" ht="15" customHeight="1" x14ac:dyDescent="0.2"/>
    <row r="3" spans="2:11" ht="16" customHeight="1" x14ac:dyDescent="0.2">
      <c r="B3" s="43" t="s">
        <v>45</v>
      </c>
      <c r="C3" s="43"/>
      <c r="D3" s="43"/>
      <c r="E3" s="43"/>
      <c r="F3" s="43"/>
      <c r="G3" s="43"/>
      <c r="H3" s="43"/>
      <c r="I3" s="43"/>
      <c r="J3" s="43"/>
      <c r="K3" s="43"/>
    </row>
    <row r="4" spans="2:11" ht="16" customHeight="1" x14ac:dyDescent="0.2">
      <c r="B4" s="43"/>
      <c r="C4" s="43"/>
      <c r="D4" s="43"/>
      <c r="E4" s="43"/>
      <c r="F4" s="43"/>
      <c r="G4" s="43"/>
      <c r="H4" s="43"/>
      <c r="I4" s="43"/>
      <c r="J4" s="43"/>
      <c r="K4" s="43"/>
    </row>
    <row r="5" spans="2:11" ht="16" customHeight="1" x14ac:dyDescent="0.2">
      <c r="B5" s="43"/>
      <c r="C5" s="43"/>
      <c r="D5" s="43"/>
      <c r="E5" s="43"/>
      <c r="F5" s="43"/>
      <c r="G5" s="43"/>
      <c r="H5" s="43"/>
      <c r="I5" s="43"/>
      <c r="J5" s="43"/>
      <c r="K5" s="43"/>
    </row>
    <row r="6" spans="2:11" ht="16" customHeight="1" x14ac:dyDescent="0.2">
      <c r="B6" s="43"/>
      <c r="C6" s="43"/>
      <c r="D6" s="43"/>
      <c r="E6" s="43"/>
      <c r="F6" s="43"/>
      <c r="G6" s="43"/>
      <c r="H6" s="43"/>
      <c r="I6" s="43"/>
      <c r="J6" s="43"/>
      <c r="K6" s="43"/>
    </row>
    <row r="7" spans="2:11" ht="16" customHeight="1" x14ac:dyDescent="0.2">
      <c r="B7" s="43"/>
      <c r="C7" s="43"/>
      <c r="D7" s="43"/>
      <c r="E7" s="43"/>
      <c r="F7" s="43"/>
      <c r="G7" s="43"/>
      <c r="H7" s="43"/>
      <c r="I7" s="43"/>
      <c r="J7" s="43"/>
      <c r="K7" s="43"/>
    </row>
    <row r="8" spans="2:11" ht="16" customHeight="1" x14ac:dyDescent="0.2">
      <c r="B8" s="43"/>
      <c r="C8" s="43"/>
      <c r="D8" s="43"/>
      <c r="E8" s="43"/>
      <c r="F8" s="43"/>
      <c r="G8" s="43"/>
      <c r="H8" s="43"/>
      <c r="I8" s="43"/>
      <c r="J8" s="43"/>
      <c r="K8" s="43"/>
    </row>
    <row r="9" spans="2:11" ht="16" customHeight="1" x14ac:dyDescent="0.2">
      <c r="B9" s="43"/>
      <c r="C9" s="43"/>
      <c r="D9" s="43"/>
      <c r="E9" s="43"/>
      <c r="F9" s="43"/>
      <c r="G9" s="43"/>
      <c r="H9" s="43"/>
      <c r="I9" s="43"/>
      <c r="J9" s="43"/>
      <c r="K9" s="43"/>
    </row>
    <row r="13" spans="2:11" ht="19" x14ac:dyDescent="0.25">
      <c r="D13" s="1" t="s">
        <v>6</v>
      </c>
      <c r="E13" s="2"/>
      <c r="F13" s="3"/>
      <c r="G13" s="3"/>
      <c r="H13" s="3"/>
      <c r="I13" s="4" t="s">
        <v>0</v>
      </c>
    </row>
    <row r="14" spans="2:11" ht="19" x14ac:dyDescent="0.25">
      <c r="D14" s="5"/>
      <c r="E14" s="6"/>
      <c r="F14" s="7"/>
      <c r="G14" s="7"/>
      <c r="H14" s="7"/>
      <c r="I14" s="8"/>
    </row>
    <row r="15" spans="2:11" ht="19" x14ac:dyDescent="0.25">
      <c r="D15" s="9" t="s">
        <v>44</v>
      </c>
      <c r="E15" s="10"/>
      <c r="F15" s="11"/>
      <c r="G15" s="11"/>
      <c r="H15" s="11"/>
      <c r="I15" s="12" t="s">
        <v>1</v>
      </c>
    </row>
    <row r="21" spans="1:11" x14ac:dyDescent="0.2">
      <c r="C21" s="42"/>
    </row>
    <row r="23" spans="1:11" x14ac:dyDescent="0.2">
      <c r="G23" s="42"/>
    </row>
    <row r="24" spans="1:11" x14ac:dyDescent="0.2">
      <c r="D24" s="42"/>
    </row>
    <row r="30" spans="1:11" x14ac:dyDescent="0.2">
      <c r="A30" s="42"/>
    </row>
    <row r="31" spans="1:11" x14ac:dyDescent="0.2">
      <c r="B31" s="44" t="s">
        <v>2</v>
      </c>
      <c r="C31" s="45"/>
      <c r="D31" s="45"/>
      <c r="E31" s="45"/>
      <c r="F31" s="45"/>
      <c r="G31" s="45"/>
      <c r="H31" s="45"/>
      <c r="I31" s="45"/>
      <c r="J31" s="45"/>
      <c r="K31" s="46"/>
    </row>
    <row r="32" spans="1:11" x14ac:dyDescent="0.2">
      <c r="B32" s="47" t="s">
        <v>3</v>
      </c>
      <c r="C32" s="48"/>
      <c r="D32" s="48"/>
      <c r="E32" s="48"/>
      <c r="F32" s="48"/>
      <c r="G32" s="48"/>
      <c r="H32" s="48"/>
      <c r="I32" s="48"/>
      <c r="J32" s="48"/>
      <c r="K32" s="49"/>
    </row>
    <row r="33" spans="2:11" x14ac:dyDescent="0.2">
      <c r="B33" s="50" t="s">
        <v>4</v>
      </c>
      <c r="C33" s="51"/>
      <c r="D33" s="51"/>
      <c r="E33" s="51"/>
      <c r="F33" s="51"/>
      <c r="G33" s="51"/>
      <c r="H33" s="51"/>
      <c r="I33" s="51"/>
      <c r="J33" s="51"/>
      <c r="K33" s="52"/>
    </row>
  </sheetData>
  <sheetProtection sheet="1" objects="1" scenarios="1"/>
  <mergeCells count="4">
    <mergeCell ref="B3:K9"/>
    <mergeCell ref="B31:K31"/>
    <mergeCell ref="B32:K32"/>
    <mergeCell ref="B33:K33"/>
  </mergeCells>
  <hyperlinks>
    <hyperlink ref="I13" r:id="rId1" xr:uid="{60E68FAD-CE54-204D-BE8F-AA8992F34899}"/>
    <hyperlink ref="B31"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9C28-6BB3-FB4B-AA7F-57563878545B}">
  <dimension ref="B2:R66"/>
  <sheetViews>
    <sheetView showGridLines="0" topLeftCell="A33" workbookViewId="0">
      <selection activeCell="H7" sqref="H7"/>
    </sheetView>
  </sheetViews>
  <sheetFormatPr baseColWidth="10" defaultRowHeight="15" x14ac:dyDescent="0.2"/>
  <cols>
    <col min="2" max="2" width="11" bestFit="1" customWidth="1"/>
    <col min="3" max="3" width="15.83203125" customWidth="1"/>
    <col min="4" max="5" width="13.33203125" customWidth="1"/>
    <col min="6" max="6" width="11" bestFit="1" customWidth="1"/>
  </cols>
  <sheetData>
    <row r="2" spans="2:18" x14ac:dyDescent="0.2">
      <c r="B2" s="19" t="s">
        <v>5</v>
      </c>
    </row>
    <row r="4" spans="2:18" x14ac:dyDescent="0.2">
      <c r="B4" s="62" t="s">
        <v>46</v>
      </c>
      <c r="C4" s="63"/>
      <c r="D4" s="63"/>
      <c r="E4" s="63"/>
      <c r="F4" s="64"/>
    </row>
    <row r="5" spans="2:18" x14ac:dyDescent="0.2">
      <c r="B5" s="65"/>
      <c r="C5" s="66"/>
      <c r="D5" s="66"/>
      <c r="E5" s="66"/>
      <c r="F5" s="67"/>
    </row>
    <row r="6" spans="2:18" x14ac:dyDescent="0.2">
      <c r="B6" s="65"/>
      <c r="C6" s="66"/>
      <c r="D6" s="66"/>
      <c r="E6" s="66"/>
      <c r="F6" s="67"/>
    </row>
    <row r="7" spans="2:18" x14ac:dyDescent="0.2">
      <c r="B7" s="65"/>
      <c r="C7" s="66"/>
      <c r="D7" s="66"/>
      <c r="E7" s="66"/>
      <c r="F7" s="67"/>
    </row>
    <row r="8" spans="2:18" x14ac:dyDescent="0.2">
      <c r="B8" s="65"/>
      <c r="C8" s="66"/>
      <c r="D8" s="66"/>
      <c r="E8" s="66"/>
      <c r="F8" s="67"/>
    </row>
    <row r="9" spans="2:18" x14ac:dyDescent="0.2">
      <c r="B9" s="65"/>
      <c r="C9" s="66"/>
      <c r="D9" s="66"/>
      <c r="E9" s="66"/>
      <c r="F9" s="67"/>
    </row>
    <row r="10" spans="2:18" x14ac:dyDescent="0.2">
      <c r="B10" s="65"/>
      <c r="C10" s="66"/>
      <c r="D10" s="66"/>
      <c r="E10" s="66"/>
      <c r="F10" s="67"/>
    </row>
    <row r="11" spans="2:18" x14ac:dyDescent="0.2">
      <c r="B11" s="65"/>
      <c r="C11" s="66"/>
      <c r="D11" s="66"/>
      <c r="E11" s="66"/>
      <c r="F11" s="67"/>
    </row>
    <row r="12" spans="2:18" x14ac:dyDescent="0.2">
      <c r="B12" s="65"/>
      <c r="C12" s="66"/>
      <c r="D12" s="66"/>
      <c r="E12" s="66"/>
      <c r="F12" s="67"/>
    </row>
    <row r="13" spans="2:18" x14ac:dyDescent="0.2">
      <c r="B13" s="68"/>
      <c r="C13" s="69"/>
      <c r="D13" s="69"/>
      <c r="E13" s="69"/>
      <c r="F13" s="70"/>
    </row>
    <row r="15" spans="2:18" ht="20" customHeight="1" x14ac:dyDescent="0.2">
      <c r="B15" s="71" t="s">
        <v>7</v>
      </c>
      <c r="C15" s="71" t="s">
        <v>8</v>
      </c>
      <c r="D15" s="71" t="s">
        <v>37</v>
      </c>
      <c r="E15" s="71" t="s">
        <v>38</v>
      </c>
      <c r="F15" s="71" t="s">
        <v>39</v>
      </c>
    </row>
    <row r="16" spans="2:18" ht="20" customHeight="1" x14ac:dyDescent="0.2">
      <c r="B16" s="71"/>
      <c r="C16" s="71"/>
      <c r="D16" s="71"/>
      <c r="E16" s="71"/>
      <c r="F16" s="71"/>
      <c r="H16" s="72"/>
      <c r="I16" s="72"/>
      <c r="J16" s="72"/>
      <c r="K16" s="72"/>
      <c r="L16" s="72"/>
      <c r="M16" s="72"/>
      <c r="N16" s="72"/>
      <c r="O16" s="72"/>
      <c r="P16" s="72"/>
      <c r="Q16" s="72"/>
      <c r="R16" s="72"/>
    </row>
    <row r="17" spans="2:6" ht="20" customHeight="1" x14ac:dyDescent="0.2">
      <c r="B17" s="13">
        <v>-1</v>
      </c>
      <c r="C17" s="14" t="s">
        <v>9</v>
      </c>
      <c r="D17" s="15" t="s">
        <v>10</v>
      </c>
      <c r="E17" s="15">
        <v>2</v>
      </c>
      <c r="F17" s="14"/>
    </row>
    <row r="18" spans="2:6" ht="20" customHeight="1" x14ac:dyDescent="0.2">
      <c r="B18" s="13">
        <v>0</v>
      </c>
      <c r="C18" s="14" t="s">
        <v>11</v>
      </c>
      <c r="D18" s="15" t="s">
        <v>12</v>
      </c>
      <c r="E18" s="15">
        <v>8</v>
      </c>
      <c r="F18" s="16">
        <f t="shared" ref="F18:F38" si="0">(D18-D17)/D17</f>
        <v>2</v>
      </c>
    </row>
    <row r="19" spans="2:6" ht="20" customHeight="1" x14ac:dyDescent="0.2">
      <c r="B19" s="13">
        <v>1</v>
      </c>
      <c r="C19" s="14" t="s">
        <v>13</v>
      </c>
      <c r="D19" s="15" t="s">
        <v>14</v>
      </c>
      <c r="E19" s="15">
        <v>22</v>
      </c>
      <c r="F19" s="16">
        <f t="shared" si="0"/>
        <v>1.3333333333333333</v>
      </c>
    </row>
    <row r="20" spans="2:6" ht="20" customHeight="1" x14ac:dyDescent="0.2">
      <c r="B20" s="14">
        <v>2</v>
      </c>
      <c r="C20" s="14" t="s">
        <v>15</v>
      </c>
      <c r="D20" s="15" t="s">
        <v>16</v>
      </c>
      <c r="E20" s="15">
        <v>93</v>
      </c>
      <c r="F20" s="16">
        <f t="shared" si="0"/>
        <v>4.0714285714285712</v>
      </c>
    </row>
    <row r="21" spans="2:6" ht="20" customHeight="1" x14ac:dyDescent="0.2">
      <c r="B21" s="14">
        <v>3</v>
      </c>
      <c r="C21" s="14" t="s">
        <v>17</v>
      </c>
      <c r="D21" s="15" t="s">
        <v>18</v>
      </c>
      <c r="E21" s="15">
        <v>283</v>
      </c>
      <c r="F21" s="16">
        <f t="shared" si="0"/>
        <v>1.676056338028169</v>
      </c>
    </row>
    <row r="22" spans="2:6" ht="20" customHeight="1" x14ac:dyDescent="0.2">
      <c r="B22" s="14">
        <v>4</v>
      </c>
      <c r="C22" s="14" t="s">
        <v>19</v>
      </c>
      <c r="D22" s="15" t="s">
        <v>20</v>
      </c>
      <c r="E22" s="15">
        <v>893</v>
      </c>
      <c r="F22" s="16">
        <f t="shared" si="0"/>
        <v>2.2105263157894739</v>
      </c>
    </row>
    <row r="23" spans="2:6" ht="20" customHeight="1" x14ac:dyDescent="0.2">
      <c r="B23" s="14">
        <v>5</v>
      </c>
      <c r="C23" s="14" t="s">
        <v>21</v>
      </c>
      <c r="D23" s="15">
        <v>1929</v>
      </c>
      <c r="E23" s="15">
        <v>2822</v>
      </c>
      <c r="F23" s="16">
        <f t="shared" si="0"/>
        <v>2.1622950819672133</v>
      </c>
    </row>
    <row r="24" spans="2:6" ht="20" customHeight="1" x14ac:dyDescent="0.2">
      <c r="B24" s="14">
        <v>6</v>
      </c>
      <c r="C24" s="14" t="s">
        <v>22</v>
      </c>
      <c r="D24" s="15">
        <v>5946</v>
      </c>
      <c r="E24" s="15">
        <v>8768</v>
      </c>
      <c r="F24" s="16">
        <f t="shared" si="0"/>
        <v>2.0824261275272162</v>
      </c>
    </row>
    <row r="25" spans="2:6" ht="20" customHeight="1" x14ac:dyDescent="0.2">
      <c r="B25" s="14">
        <v>7</v>
      </c>
      <c r="C25" s="14" t="s">
        <v>23</v>
      </c>
      <c r="D25" s="15">
        <v>17765</v>
      </c>
      <c r="E25" s="15">
        <v>26533</v>
      </c>
      <c r="F25" s="16">
        <f t="shared" si="0"/>
        <v>1.9877228388832828</v>
      </c>
    </row>
    <row r="26" spans="2:6" ht="20" customHeight="1" x14ac:dyDescent="0.2">
      <c r="B26" s="14">
        <v>8</v>
      </c>
      <c r="C26" s="14" t="s">
        <v>24</v>
      </c>
      <c r="D26" s="15">
        <v>51094</v>
      </c>
      <c r="E26" s="15">
        <v>77627</v>
      </c>
      <c r="F26" s="16">
        <f t="shared" si="0"/>
        <v>1.8761047002533071</v>
      </c>
    </row>
    <row r="27" spans="2:6" ht="20" customHeight="1" x14ac:dyDescent="0.2">
      <c r="B27" s="14">
        <v>9</v>
      </c>
      <c r="C27" s="14" t="s">
        <v>25</v>
      </c>
      <c r="D27" s="15">
        <v>140062</v>
      </c>
      <c r="E27" s="15">
        <v>217689</v>
      </c>
      <c r="F27" s="16">
        <f t="shared" si="0"/>
        <v>1.7412612048381415</v>
      </c>
    </row>
    <row r="28" spans="2:6" ht="20" customHeight="1" x14ac:dyDescent="0.2">
      <c r="B28" s="14">
        <v>10</v>
      </c>
      <c r="C28" s="14" t="s">
        <v>26</v>
      </c>
      <c r="D28" s="15">
        <v>409194</v>
      </c>
      <c r="E28" s="15">
        <v>626883</v>
      </c>
      <c r="F28" s="16">
        <f t="shared" si="0"/>
        <v>1.9215204695063615</v>
      </c>
    </row>
    <row r="29" spans="2:6" ht="20" customHeight="1" x14ac:dyDescent="0.2">
      <c r="B29" s="14">
        <v>11</v>
      </c>
      <c r="C29" s="14" t="s">
        <v>27</v>
      </c>
      <c r="D29" s="15">
        <v>1196690</v>
      </c>
      <c r="E29" s="15">
        <v>1823573</v>
      </c>
      <c r="F29" s="16">
        <f t="shared" si="0"/>
        <v>1.9245052469000035</v>
      </c>
    </row>
    <row r="30" spans="2:6" ht="20" customHeight="1" x14ac:dyDescent="0.2">
      <c r="B30" s="14">
        <v>12</v>
      </c>
      <c r="C30" s="14" t="s">
        <v>28</v>
      </c>
      <c r="D30" s="15">
        <v>3481113</v>
      </c>
      <c r="E30" s="15">
        <v>5304685</v>
      </c>
      <c r="F30" s="16">
        <f t="shared" si="0"/>
        <v>1.9089513574944221</v>
      </c>
    </row>
    <row r="31" spans="2:6" ht="20" customHeight="1" x14ac:dyDescent="0.2">
      <c r="B31" s="14">
        <v>13</v>
      </c>
      <c r="C31" s="14" t="s">
        <v>29</v>
      </c>
      <c r="D31" s="15">
        <v>10126390</v>
      </c>
      <c r="E31" s="15">
        <v>15431076</v>
      </c>
      <c r="F31" s="16">
        <f t="shared" si="0"/>
        <v>1.9089518208687855</v>
      </c>
    </row>
    <row r="32" spans="2:6" ht="20" customHeight="1" x14ac:dyDescent="0.2">
      <c r="B32" s="14">
        <v>14</v>
      </c>
      <c r="C32" s="14" t="s">
        <v>30</v>
      </c>
      <c r="D32" s="15">
        <v>29457184</v>
      </c>
      <c r="E32" s="15">
        <v>44888260</v>
      </c>
      <c r="F32" s="16">
        <f t="shared" si="0"/>
        <v>1.9089521537290188</v>
      </c>
    </row>
    <row r="33" spans="2:15" ht="20" customHeight="1" x14ac:dyDescent="0.2">
      <c r="B33" s="14">
        <v>15</v>
      </c>
      <c r="C33" s="14" t="s">
        <v>31</v>
      </c>
      <c r="D33" s="15">
        <v>85689537</v>
      </c>
      <c r="E33" s="15">
        <v>130577797</v>
      </c>
      <c r="F33" s="16">
        <f t="shared" si="0"/>
        <v>1.9089520912793294</v>
      </c>
    </row>
    <row r="34" spans="2:15" ht="20" customHeight="1" x14ac:dyDescent="0.2">
      <c r="B34" s="14">
        <v>16</v>
      </c>
      <c r="C34" s="14" t="s">
        <v>32</v>
      </c>
      <c r="D34" s="15">
        <v>249266759</v>
      </c>
      <c r="E34" s="15">
        <v>379844556</v>
      </c>
      <c r="F34" s="16">
        <f t="shared" si="0"/>
        <v>1.9089521046192606</v>
      </c>
    </row>
    <row r="35" spans="2:15" ht="20" customHeight="1" x14ac:dyDescent="0.2">
      <c r="B35" s="14">
        <v>17</v>
      </c>
      <c r="C35" s="14" t="s">
        <v>33</v>
      </c>
      <c r="D35" s="15">
        <v>725105060</v>
      </c>
      <c r="E35" s="15">
        <v>1104949615</v>
      </c>
      <c r="F35" s="16">
        <f t="shared" si="0"/>
        <v>1.9089520917628653</v>
      </c>
    </row>
    <row r="36" spans="2:15" ht="20" customHeight="1" x14ac:dyDescent="0.2">
      <c r="B36" s="14">
        <v>18</v>
      </c>
      <c r="C36" s="14" t="s">
        <v>34</v>
      </c>
      <c r="D36" s="15">
        <v>2109295881</v>
      </c>
      <c r="E36" s="15">
        <v>3214245496</v>
      </c>
      <c r="F36" s="16">
        <f t="shared" si="0"/>
        <v>1.9089520917148199</v>
      </c>
    </row>
    <row r="37" spans="2:15" ht="20" customHeight="1" x14ac:dyDescent="0.2">
      <c r="B37" s="14">
        <v>19</v>
      </c>
      <c r="C37" s="14" t="s">
        <v>35</v>
      </c>
      <c r="D37" s="15">
        <v>6135840666</v>
      </c>
      <c r="E37" s="15">
        <v>9350086162</v>
      </c>
      <c r="F37" s="16">
        <f t="shared" si="0"/>
        <v>1.908952092150793</v>
      </c>
    </row>
    <row r="38" spans="2:15" ht="20" customHeight="1" x14ac:dyDescent="0.2">
      <c r="B38" s="14">
        <v>20</v>
      </c>
      <c r="C38" s="14" t="s">
        <v>36</v>
      </c>
      <c r="D38" s="15">
        <v>17848866544</v>
      </c>
      <c r="E38" s="15">
        <v>27198952706</v>
      </c>
      <c r="F38" s="16">
        <f t="shared" si="0"/>
        <v>1.9089520924010253</v>
      </c>
    </row>
    <row r="39" spans="2:15" ht="20" customHeight="1" x14ac:dyDescent="0.2">
      <c r="B39" s="20"/>
      <c r="C39" s="20"/>
      <c r="D39" s="21"/>
      <c r="E39" s="21"/>
      <c r="F39" s="22"/>
    </row>
    <row r="40" spans="2:15" ht="20" customHeight="1" x14ac:dyDescent="0.25">
      <c r="B40" s="20"/>
      <c r="C40" s="20"/>
      <c r="D40" s="21"/>
      <c r="E40" s="21"/>
      <c r="F40" s="22"/>
      <c r="H40" s="73" t="s">
        <v>47</v>
      </c>
      <c r="I40" s="73"/>
      <c r="J40" s="73"/>
      <c r="K40" s="73"/>
      <c r="L40" s="73"/>
      <c r="M40" s="73"/>
      <c r="N40" s="73"/>
      <c r="O40" s="73"/>
    </row>
    <row r="41" spans="2:15" ht="20" customHeight="1" x14ac:dyDescent="0.2">
      <c r="B41" s="20"/>
      <c r="C41" s="20"/>
      <c r="D41" s="21"/>
      <c r="E41" s="21"/>
      <c r="F41" s="22"/>
      <c r="H41" s="74" t="s">
        <v>96</v>
      </c>
      <c r="I41" s="74"/>
      <c r="J41" s="74"/>
      <c r="K41" s="74"/>
      <c r="L41" s="74"/>
      <c r="M41" s="74"/>
      <c r="N41" s="74"/>
      <c r="O41" s="74"/>
    </row>
    <row r="42" spans="2:15" ht="15" customHeight="1" x14ac:dyDescent="0.2"/>
    <row r="43" spans="2:15" ht="19" customHeight="1" x14ac:dyDescent="0.2">
      <c r="B43" s="53" t="s">
        <v>40</v>
      </c>
      <c r="C43" s="54"/>
      <c r="D43" s="54"/>
      <c r="E43" s="54"/>
      <c r="F43" s="55"/>
    </row>
    <row r="44" spans="2:15" x14ac:dyDescent="0.2">
      <c r="B44" s="56"/>
      <c r="C44" s="57"/>
      <c r="D44" s="57"/>
      <c r="E44" s="57"/>
      <c r="F44" s="58"/>
    </row>
    <row r="45" spans="2:15" x14ac:dyDescent="0.2">
      <c r="B45" s="56"/>
      <c r="C45" s="57"/>
      <c r="D45" s="57"/>
      <c r="E45" s="57"/>
      <c r="F45" s="58"/>
    </row>
    <row r="46" spans="2:15" x14ac:dyDescent="0.2">
      <c r="B46" s="56"/>
      <c r="C46" s="57"/>
      <c r="D46" s="57"/>
      <c r="E46" s="57"/>
      <c r="F46" s="58"/>
    </row>
    <row r="47" spans="2:15" x14ac:dyDescent="0.2">
      <c r="B47" s="56"/>
      <c r="C47" s="57"/>
      <c r="D47" s="57"/>
      <c r="E47" s="57"/>
      <c r="F47" s="58"/>
    </row>
    <row r="48" spans="2:15" x14ac:dyDescent="0.2">
      <c r="B48" s="56"/>
      <c r="C48" s="57"/>
      <c r="D48" s="57"/>
      <c r="E48" s="57"/>
      <c r="F48" s="58"/>
    </row>
    <row r="49" spans="2:6" x14ac:dyDescent="0.2">
      <c r="B49" s="56"/>
      <c r="C49" s="57"/>
      <c r="D49" s="57"/>
      <c r="E49" s="57"/>
      <c r="F49" s="58"/>
    </row>
    <row r="50" spans="2:6" x14ac:dyDescent="0.2">
      <c r="B50" s="56"/>
      <c r="C50" s="57"/>
      <c r="D50" s="57"/>
      <c r="E50" s="57"/>
      <c r="F50" s="58"/>
    </row>
    <row r="51" spans="2:6" x14ac:dyDescent="0.2">
      <c r="B51" s="59"/>
      <c r="C51" s="60"/>
      <c r="D51" s="60"/>
      <c r="E51" s="60"/>
      <c r="F51" s="61"/>
    </row>
    <row r="53" spans="2:6" ht="34" x14ac:dyDescent="0.2">
      <c r="C53" s="17" t="s">
        <v>42</v>
      </c>
      <c r="D53" s="17" t="s">
        <v>41</v>
      </c>
      <c r="E53" s="17" t="s">
        <v>43</v>
      </c>
    </row>
    <row r="54" spans="2:6" ht="16" x14ac:dyDescent="0.2">
      <c r="C54" s="18">
        <v>51</v>
      </c>
      <c r="D54" s="18">
        <v>2</v>
      </c>
      <c r="E54" s="18">
        <v>10.3</v>
      </c>
    </row>
    <row r="55" spans="2:6" ht="16" x14ac:dyDescent="0.2">
      <c r="C55" s="18">
        <v>76</v>
      </c>
      <c r="D55" s="18">
        <v>3</v>
      </c>
      <c r="E55" s="18">
        <v>11.2</v>
      </c>
    </row>
    <row r="56" spans="2:6" ht="16" x14ac:dyDescent="0.2">
      <c r="C56" s="18">
        <v>102</v>
      </c>
      <c r="D56" s="18">
        <v>4</v>
      </c>
      <c r="E56" s="18">
        <v>11.8</v>
      </c>
    </row>
    <row r="57" spans="2:6" ht="16" x14ac:dyDescent="0.2">
      <c r="C57" s="18">
        <v>152</v>
      </c>
      <c r="D57" s="18">
        <v>6</v>
      </c>
      <c r="E57" s="18">
        <v>12.7</v>
      </c>
    </row>
    <row r="58" spans="2:6" ht="16" x14ac:dyDescent="0.2">
      <c r="C58" s="18">
        <v>203</v>
      </c>
      <c r="D58" s="18">
        <v>8</v>
      </c>
      <c r="E58" s="18">
        <v>13.3</v>
      </c>
    </row>
    <row r="59" spans="2:6" ht="16" x14ac:dyDescent="0.2">
      <c r="C59" s="18">
        <v>254</v>
      </c>
      <c r="D59" s="18">
        <v>10</v>
      </c>
      <c r="E59" s="18">
        <v>13.8</v>
      </c>
    </row>
    <row r="60" spans="2:6" ht="16" x14ac:dyDescent="0.2">
      <c r="C60" s="18">
        <v>318</v>
      </c>
      <c r="D60" s="18">
        <v>12.5</v>
      </c>
      <c r="E60" s="18">
        <v>14.3</v>
      </c>
    </row>
    <row r="61" spans="2:6" ht="16" x14ac:dyDescent="0.2">
      <c r="C61" s="18">
        <v>356</v>
      </c>
      <c r="D61" s="18">
        <v>14</v>
      </c>
      <c r="E61" s="18">
        <v>14.5</v>
      </c>
    </row>
    <row r="62" spans="2:6" ht="16" x14ac:dyDescent="0.2">
      <c r="C62" s="18">
        <v>406</v>
      </c>
      <c r="D62" s="18">
        <v>16</v>
      </c>
      <c r="E62" s="18">
        <v>14.8</v>
      </c>
    </row>
    <row r="63" spans="2:6" ht="16" x14ac:dyDescent="0.2">
      <c r="C63" s="18">
        <v>457</v>
      </c>
      <c r="D63" s="18">
        <v>18</v>
      </c>
      <c r="E63" s="18">
        <v>15.1</v>
      </c>
    </row>
    <row r="64" spans="2:6" ht="16" x14ac:dyDescent="0.2">
      <c r="C64" s="18">
        <v>508</v>
      </c>
      <c r="D64" s="18">
        <v>20</v>
      </c>
      <c r="E64" s="18">
        <v>15.3</v>
      </c>
    </row>
    <row r="65" spans="3:5" ht="16" x14ac:dyDescent="0.2">
      <c r="C65" s="18">
        <v>610</v>
      </c>
      <c r="D65" s="18">
        <v>24</v>
      </c>
      <c r="E65" s="18">
        <v>15.7</v>
      </c>
    </row>
    <row r="66" spans="3:5" ht="16" x14ac:dyDescent="0.2">
      <c r="C66" s="18">
        <v>762</v>
      </c>
      <c r="D66" s="18">
        <v>30</v>
      </c>
      <c r="E66" s="18">
        <v>16.2</v>
      </c>
    </row>
  </sheetData>
  <sheetProtection sheet="1" objects="1" scenarios="1"/>
  <mergeCells count="10">
    <mergeCell ref="B43:F51"/>
    <mergeCell ref="B4:F13"/>
    <mergeCell ref="B15:B16"/>
    <mergeCell ref="C15:C16"/>
    <mergeCell ref="H16:R16"/>
    <mergeCell ref="D15:D16"/>
    <mergeCell ref="E15:E16"/>
    <mergeCell ref="F15:F16"/>
    <mergeCell ref="H40:O40"/>
    <mergeCell ref="H41:O41"/>
  </mergeCells>
  <hyperlinks>
    <hyperlink ref="B2" r:id="rId1" xr:uid="{FCC2E9F7-45CC-9241-BD55-E445F23418EA}"/>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9A10E-D25D-3748-B087-9C4906619931}">
  <dimension ref="A2:M12"/>
  <sheetViews>
    <sheetView showGridLines="0" workbookViewId="0">
      <selection activeCell="G8" sqref="G8"/>
    </sheetView>
  </sheetViews>
  <sheetFormatPr baseColWidth="10" defaultRowHeight="16" x14ac:dyDescent="0.2"/>
  <cols>
    <col min="1" max="1" width="10.83203125" style="30"/>
    <col min="2" max="9" width="13.33203125" style="30" customWidth="1"/>
    <col min="10" max="13" width="10.83203125" style="30"/>
  </cols>
  <sheetData>
    <row r="2" spans="2:4" ht="19" x14ac:dyDescent="0.25">
      <c r="B2" s="31" t="s">
        <v>97</v>
      </c>
    </row>
    <row r="4" spans="2:4" x14ac:dyDescent="0.2">
      <c r="B4" s="30" t="s">
        <v>7</v>
      </c>
      <c r="C4" s="38" t="s">
        <v>98</v>
      </c>
    </row>
    <row r="5" spans="2:4" x14ac:dyDescent="0.2">
      <c r="B5" s="39" t="s">
        <v>99</v>
      </c>
      <c r="C5" s="40">
        <v>15.2</v>
      </c>
    </row>
    <row r="6" spans="2:4" x14ac:dyDescent="0.2">
      <c r="B6" s="32" t="s">
        <v>100</v>
      </c>
      <c r="C6" s="33">
        <v>-4.2</v>
      </c>
    </row>
    <row r="8" spans="2:4" x14ac:dyDescent="0.2">
      <c r="B8" s="75" t="s">
        <v>97</v>
      </c>
      <c r="C8" s="34">
        <f>10*10^((C5-C6)/5)</f>
        <v>75857.757502918394</v>
      </c>
      <c r="D8" s="35" t="s">
        <v>101</v>
      </c>
    </row>
    <row r="9" spans="2:4" x14ac:dyDescent="0.2">
      <c r="B9" s="76"/>
      <c r="C9" s="36">
        <f>3.26*C8</f>
        <v>247296.28945951394</v>
      </c>
      <c r="D9" s="37" t="s">
        <v>102</v>
      </c>
    </row>
    <row r="12" spans="2:4" x14ac:dyDescent="0.2">
      <c r="B12" s="30" t="s">
        <v>103</v>
      </c>
    </row>
  </sheetData>
  <sheetProtection sheet="1" objects="1" scenarios="1"/>
  <mergeCells count="1">
    <mergeCell ref="B8:B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55D6-B06C-8C4F-90AA-AE7E93BCB06A}">
  <dimension ref="A2:Q25"/>
  <sheetViews>
    <sheetView showGridLines="0" workbookViewId="0">
      <selection activeCell="C32" sqref="C32"/>
    </sheetView>
  </sheetViews>
  <sheetFormatPr baseColWidth="10" defaultRowHeight="16" x14ac:dyDescent="0.2"/>
  <cols>
    <col min="1" max="1" width="10.83203125" style="23"/>
    <col min="2" max="2" width="25.83203125" style="23" customWidth="1"/>
    <col min="3" max="3" width="25.83203125" style="24" customWidth="1"/>
    <col min="4" max="5" width="10.83203125" style="24"/>
    <col min="6" max="17" width="10.83203125" style="23"/>
  </cols>
  <sheetData>
    <row r="2" spans="2:5" x14ac:dyDescent="0.2">
      <c r="B2" s="25" t="s">
        <v>48</v>
      </c>
      <c r="C2" s="26" t="s">
        <v>49</v>
      </c>
      <c r="D2" s="26" t="s">
        <v>7</v>
      </c>
      <c r="E2" s="26" t="s">
        <v>94</v>
      </c>
    </row>
    <row r="3" spans="2:5" x14ac:dyDescent="0.2">
      <c r="B3" s="28" t="s">
        <v>50</v>
      </c>
      <c r="C3" s="27" t="s">
        <v>51</v>
      </c>
      <c r="D3" s="27">
        <v>-1.44</v>
      </c>
      <c r="E3" s="27"/>
    </row>
    <row r="4" spans="2:5" x14ac:dyDescent="0.2">
      <c r="B4" s="28" t="s">
        <v>52</v>
      </c>
      <c r="C4" s="27" t="s">
        <v>53</v>
      </c>
      <c r="D4" s="27">
        <v>-0.62</v>
      </c>
      <c r="E4" s="27"/>
    </row>
    <row r="5" spans="2:5" x14ac:dyDescent="0.2">
      <c r="B5" s="28" t="s">
        <v>54</v>
      </c>
      <c r="C5" s="27" t="s">
        <v>55</v>
      </c>
      <c r="D5" s="27">
        <v>-0.28000000000000003</v>
      </c>
      <c r="E5" s="27" t="s">
        <v>92</v>
      </c>
    </row>
    <row r="6" spans="2:5" x14ac:dyDescent="0.2">
      <c r="B6" s="28" t="s">
        <v>56</v>
      </c>
      <c r="C6" s="27" t="s">
        <v>57</v>
      </c>
      <c r="D6" s="27">
        <v>-0.05</v>
      </c>
      <c r="E6" s="27" t="s">
        <v>93</v>
      </c>
    </row>
    <row r="7" spans="2:5" x14ac:dyDescent="0.2">
      <c r="B7" s="28" t="s">
        <v>58</v>
      </c>
      <c r="C7" s="27" t="s">
        <v>59</v>
      </c>
      <c r="D7" s="27">
        <v>0.03</v>
      </c>
      <c r="E7" s="27" t="s">
        <v>93</v>
      </c>
    </row>
    <row r="8" spans="2:5" x14ac:dyDescent="0.2">
      <c r="B8" s="28" t="s">
        <v>60</v>
      </c>
      <c r="C8" s="27" t="s">
        <v>61</v>
      </c>
      <c r="D8" s="27">
        <v>0.08</v>
      </c>
      <c r="E8" s="27" t="s">
        <v>93</v>
      </c>
    </row>
    <row r="9" spans="2:5" x14ac:dyDescent="0.2">
      <c r="B9" s="28" t="s">
        <v>62</v>
      </c>
      <c r="C9" s="27" t="s">
        <v>63</v>
      </c>
      <c r="D9" s="27">
        <v>0.18</v>
      </c>
      <c r="E9" s="27" t="s">
        <v>93</v>
      </c>
    </row>
    <row r="10" spans="2:5" x14ac:dyDescent="0.2">
      <c r="B10" s="28" t="s">
        <v>64</v>
      </c>
      <c r="C10" s="27" t="s">
        <v>65</v>
      </c>
      <c r="D10" s="27">
        <v>0.4</v>
      </c>
      <c r="E10" s="27"/>
    </row>
    <row r="11" spans="2:5" x14ac:dyDescent="0.2">
      <c r="B11" s="28" t="s">
        <v>66</v>
      </c>
      <c r="C11" s="27" t="s">
        <v>67</v>
      </c>
      <c r="D11" s="27">
        <v>0.45</v>
      </c>
      <c r="E11" s="27" t="s">
        <v>93</v>
      </c>
    </row>
    <row r="12" spans="2:5" x14ac:dyDescent="0.2">
      <c r="B12" s="28" t="s">
        <v>68</v>
      </c>
      <c r="C12" s="27" t="s">
        <v>69</v>
      </c>
      <c r="D12" s="27">
        <v>0.45</v>
      </c>
      <c r="E12" s="27" t="s">
        <v>93</v>
      </c>
    </row>
    <row r="13" spans="2:5" x14ac:dyDescent="0.2">
      <c r="B13" s="28" t="s">
        <v>70</v>
      </c>
      <c r="C13" s="27" t="s">
        <v>71</v>
      </c>
      <c r="D13" s="27">
        <v>0.61</v>
      </c>
      <c r="E13" s="27" t="s">
        <v>93</v>
      </c>
    </row>
    <row r="14" spans="2:5" x14ac:dyDescent="0.2">
      <c r="B14" s="28" t="s">
        <v>72</v>
      </c>
      <c r="C14" s="27" t="s">
        <v>73</v>
      </c>
      <c r="D14" s="27">
        <v>0.76</v>
      </c>
      <c r="E14" s="27" t="s">
        <v>93</v>
      </c>
    </row>
    <row r="15" spans="2:5" x14ac:dyDescent="0.2">
      <c r="B15" s="28" t="s">
        <v>74</v>
      </c>
      <c r="C15" s="27" t="s">
        <v>75</v>
      </c>
      <c r="D15" s="27">
        <v>0.77</v>
      </c>
      <c r="E15" s="27" t="s">
        <v>92</v>
      </c>
    </row>
    <row r="16" spans="2:5" x14ac:dyDescent="0.2">
      <c r="B16" s="28" t="s">
        <v>76</v>
      </c>
      <c r="C16" s="27" t="s">
        <v>77</v>
      </c>
      <c r="D16" s="27">
        <v>0.87</v>
      </c>
      <c r="E16" s="27"/>
    </row>
    <row r="17" spans="2:5" x14ac:dyDescent="0.2">
      <c r="B17" s="28" t="s">
        <v>78</v>
      </c>
      <c r="C17" s="27" t="s">
        <v>79</v>
      </c>
      <c r="D17" s="27">
        <v>0.98</v>
      </c>
      <c r="E17" s="27" t="s">
        <v>93</v>
      </c>
    </row>
    <row r="18" spans="2:5" x14ac:dyDescent="0.2">
      <c r="B18" s="28" t="s">
        <v>80</v>
      </c>
      <c r="C18" s="27" t="s">
        <v>81</v>
      </c>
      <c r="D18" s="27">
        <v>1.06</v>
      </c>
      <c r="E18" s="27" t="s">
        <v>93</v>
      </c>
    </row>
    <row r="19" spans="2:5" x14ac:dyDescent="0.2">
      <c r="B19" s="28" t="s">
        <v>82</v>
      </c>
      <c r="C19" s="27" t="s">
        <v>83</v>
      </c>
      <c r="D19" s="27">
        <v>1.1599999999999999</v>
      </c>
      <c r="E19" s="27"/>
    </row>
    <row r="20" spans="2:5" x14ac:dyDescent="0.2">
      <c r="B20" s="28" t="s">
        <v>84</v>
      </c>
      <c r="C20" s="27" t="s">
        <v>85</v>
      </c>
      <c r="D20" s="27">
        <v>1.17</v>
      </c>
      <c r="E20" s="27"/>
    </row>
    <row r="21" spans="2:5" x14ac:dyDescent="0.2">
      <c r="B21" s="28" t="s">
        <v>86</v>
      </c>
      <c r="C21" s="27" t="s">
        <v>87</v>
      </c>
      <c r="D21" s="27">
        <v>1.25</v>
      </c>
      <c r="E21" s="27" t="s">
        <v>93</v>
      </c>
    </row>
    <row r="22" spans="2:5" x14ac:dyDescent="0.2">
      <c r="B22" s="28" t="s">
        <v>88</v>
      </c>
      <c r="C22" s="27" t="s">
        <v>89</v>
      </c>
      <c r="D22" s="27">
        <v>1.25</v>
      </c>
      <c r="E22" s="27" t="s">
        <v>93</v>
      </c>
    </row>
    <row r="23" spans="2:5" x14ac:dyDescent="0.2">
      <c r="B23" s="28" t="s">
        <v>90</v>
      </c>
      <c r="C23" s="27" t="s">
        <v>91</v>
      </c>
      <c r="D23" s="27">
        <v>1.36</v>
      </c>
      <c r="E23" s="27"/>
    </row>
    <row r="25" spans="2:5" x14ac:dyDescent="0.2">
      <c r="B25" s="29" t="s">
        <v>95</v>
      </c>
    </row>
  </sheetData>
  <sheetProtection sheet="1" objects="1" scenarios="1"/>
  <conditionalFormatting sqref="D3:D23">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31BA-D2AB-EC47-B03D-92606D1D2FE1}">
  <dimension ref="A1"/>
  <sheetViews>
    <sheetView showGridLines="0" topLeftCell="A36" workbookViewId="0">
      <selection activeCell="A19" sqref="A19"/>
    </sheetView>
  </sheetViews>
  <sheetFormatPr baseColWidth="10" defaultRowHeight="15"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Star Magnitudes</vt:lpstr>
      <vt:lpstr>Star Distance</vt:lpstr>
      <vt:lpstr>Brightest Stars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 Magnitude</dc:title>
  <dc:subject/>
  <dc:creator>Anton Viola</dc:creator>
  <cp:keywords/>
  <dc:description/>
  <cp:lastModifiedBy>Anton Viola</cp:lastModifiedBy>
  <dcterms:created xsi:type="dcterms:W3CDTF">2009-01-01T15:24:05Z</dcterms:created>
  <dcterms:modified xsi:type="dcterms:W3CDTF">2024-05-15T18:23:56Z</dcterms:modified>
  <cp:category/>
</cp:coreProperties>
</file>