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autoCompressPictures="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D0757F62-6478-CB47-978F-855BDA504480}" xr6:coauthVersionLast="47" xr6:coauthVersionMax="47" xr10:uidLastSave="{00000000-0000-0000-0000-000000000000}"/>
  <bookViews>
    <workbookView xWindow="10600" yWindow="5920" windowWidth="35340" windowHeight="17780" xr2:uid="{00000000-000D-0000-FFFF-FFFF00000000}"/>
  </bookViews>
  <sheets>
    <sheet name="Introduction" sheetId="3" r:id="rId1"/>
    <sheet name="Date of Easter" sheetId="5" r:id="rId2"/>
    <sheet name="Background" sheetId="6"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0" i="5" l="1"/>
  <c r="H6" i="5" l="1"/>
  <c r="I6" i="5"/>
  <c r="J6" i="5"/>
  <c r="K6" i="5"/>
  <c r="L6" i="5"/>
  <c r="C85" i="5"/>
  <c r="H7" i="5"/>
  <c r="I7" i="5"/>
  <c r="J7" i="5"/>
  <c r="K7" i="5"/>
  <c r="L7" i="5"/>
  <c r="C86" i="5"/>
  <c r="C90" i="5" s="1"/>
  <c r="H8" i="5"/>
  <c r="I8" i="5"/>
  <c r="J8" i="5"/>
  <c r="K8" i="5"/>
  <c r="L8" i="5"/>
  <c r="C87" i="5"/>
  <c r="C93" i="5" s="1"/>
  <c r="H9" i="5"/>
  <c r="I9" i="5"/>
  <c r="J9" i="5"/>
  <c r="K9" i="5"/>
  <c r="L9" i="5"/>
  <c r="H10" i="5"/>
  <c r="I10" i="5"/>
  <c r="J10" i="5"/>
  <c r="K10" i="5"/>
  <c r="L10" i="5"/>
  <c r="H11" i="5"/>
  <c r="I11" i="5"/>
  <c r="J11" i="5"/>
  <c r="K11" i="5"/>
  <c r="L11" i="5"/>
  <c r="H12" i="5"/>
  <c r="I12" i="5"/>
  <c r="J12" i="5"/>
  <c r="K12" i="5"/>
  <c r="L12" i="5"/>
  <c r="H13" i="5"/>
  <c r="I13" i="5"/>
  <c r="J13" i="5"/>
  <c r="K13" i="5"/>
  <c r="L13" i="5"/>
  <c r="H14" i="5"/>
  <c r="I14" i="5"/>
  <c r="J14" i="5"/>
  <c r="K14" i="5"/>
  <c r="L14" i="5"/>
  <c r="H15" i="5"/>
  <c r="I15" i="5"/>
  <c r="J15" i="5"/>
  <c r="K15" i="5"/>
  <c r="L15" i="5"/>
  <c r="H16" i="5"/>
  <c r="I16" i="5"/>
  <c r="J16" i="5"/>
  <c r="K16" i="5"/>
  <c r="L16" i="5"/>
  <c r="H17" i="5"/>
  <c r="I17" i="5"/>
  <c r="J17" i="5"/>
  <c r="K17" i="5"/>
  <c r="L17" i="5"/>
  <c r="H18" i="5"/>
  <c r="I18" i="5"/>
  <c r="J18" i="5"/>
  <c r="K18" i="5"/>
  <c r="L18" i="5"/>
  <c r="H19" i="5"/>
  <c r="I19" i="5"/>
  <c r="J19" i="5"/>
  <c r="K19" i="5"/>
  <c r="L19" i="5"/>
  <c r="H20" i="5"/>
  <c r="I20" i="5"/>
  <c r="J20" i="5"/>
  <c r="K20" i="5"/>
  <c r="L20" i="5"/>
  <c r="H21" i="5"/>
  <c r="I21" i="5"/>
  <c r="J21" i="5"/>
  <c r="K21" i="5"/>
  <c r="L21" i="5"/>
  <c r="H22" i="5"/>
  <c r="I22" i="5"/>
  <c r="J22" i="5"/>
  <c r="K22" i="5"/>
  <c r="L22" i="5"/>
  <c r="H23" i="5"/>
  <c r="I23" i="5"/>
  <c r="J23" i="5"/>
  <c r="K23" i="5"/>
  <c r="L23" i="5"/>
  <c r="H24" i="5"/>
  <c r="I24" i="5"/>
  <c r="J24" i="5"/>
  <c r="K24" i="5"/>
  <c r="L24" i="5"/>
  <c r="H25" i="5"/>
  <c r="I25" i="5"/>
  <c r="J25" i="5"/>
  <c r="K25" i="5"/>
  <c r="L25" i="5"/>
  <c r="H26" i="5"/>
  <c r="I26" i="5"/>
  <c r="J26" i="5"/>
  <c r="K26" i="5"/>
  <c r="L26" i="5"/>
  <c r="H27" i="5"/>
  <c r="I27" i="5"/>
  <c r="J27" i="5"/>
  <c r="K27" i="5"/>
  <c r="L27" i="5"/>
  <c r="H28" i="5"/>
  <c r="I28" i="5"/>
  <c r="J28" i="5"/>
  <c r="K28" i="5"/>
  <c r="L28" i="5"/>
  <c r="H29" i="5"/>
  <c r="I29" i="5"/>
  <c r="J29" i="5"/>
  <c r="K29" i="5"/>
  <c r="L29" i="5"/>
  <c r="H30" i="5"/>
  <c r="I30" i="5"/>
  <c r="J30" i="5"/>
  <c r="L30" i="5"/>
  <c r="H31" i="5"/>
  <c r="I31" i="5"/>
  <c r="J31" i="5"/>
  <c r="K31" i="5"/>
  <c r="L31" i="5"/>
  <c r="H32" i="5"/>
  <c r="I32" i="5"/>
  <c r="J32" i="5"/>
  <c r="K32" i="5"/>
  <c r="L32" i="5"/>
  <c r="H33" i="5"/>
  <c r="I33" i="5"/>
  <c r="J33" i="5"/>
  <c r="K33" i="5"/>
  <c r="L33" i="5"/>
  <c r="H34" i="5"/>
  <c r="I34" i="5"/>
  <c r="J34" i="5"/>
  <c r="K34" i="5"/>
  <c r="L34" i="5"/>
  <c r="H35" i="5"/>
  <c r="I35" i="5"/>
  <c r="J35" i="5"/>
  <c r="K35" i="5"/>
  <c r="L35" i="5"/>
  <c r="H36" i="5"/>
  <c r="I36" i="5"/>
  <c r="J36" i="5"/>
  <c r="K36" i="5"/>
  <c r="L36" i="5"/>
  <c r="H37" i="5"/>
  <c r="I37" i="5"/>
  <c r="J37" i="5"/>
  <c r="K37" i="5"/>
  <c r="L37" i="5"/>
  <c r="H38" i="5"/>
  <c r="I38" i="5"/>
  <c r="J38" i="5"/>
  <c r="K38" i="5"/>
  <c r="L38" i="5"/>
  <c r="H39" i="5"/>
  <c r="I39" i="5"/>
  <c r="J39" i="5"/>
  <c r="K39" i="5"/>
  <c r="L39" i="5"/>
  <c r="H40" i="5"/>
  <c r="I40" i="5"/>
  <c r="J40" i="5"/>
  <c r="K40" i="5"/>
  <c r="L40" i="5"/>
  <c r="H41" i="5"/>
  <c r="I41" i="5"/>
  <c r="J41" i="5"/>
  <c r="K41" i="5"/>
  <c r="L41" i="5"/>
  <c r="H42" i="5"/>
  <c r="I42" i="5"/>
  <c r="J42" i="5"/>
  <c r="K42" i="5"/>
  <c r="L42" i="5"/>
  <c r="H43" i="5"/>
  <c r="I43" i="5"/>
  <c r="J43" i="5"/>
  <c r="K43" i="5"/>
  <c r="L43" i="5"/>
  <c r="H44" i="5"/>
  <c r="I44" i="5"/>
  <c r="J44" i="5"/>
  <c r="K44" i="5"/>
  <c r="L44" i="5"/>
  <c r="H45" i="5"/>
  <c r="I45" i="5"/>
  <c r="J45" i="5"/>
  <c r="K45" i="5"/>
  <c r="L45" i="5"/>
  <c r="H46" i="5"/>
  <c r="I46" i="5"/>
  <c r="J46" i="5"/>
  <c r="K46" i="5"/>
  <c r="L46" i="5"/>
  <c r="H47" i="5"/>
  <c r="I47" i="5"/>
  <c r="J47" i="5"/>
  <c r="K47" i="5"/>
  <c r="L47" i="5"/>
  <c r="H48" i="5"/>
  <c r="I48" i="5"/>
  <c r="J48" i="5"/>
  <c r="K48" i="5"/>
  <c r="L48" i="5"/>
  <c r="H49" i="5"/>
  <c r="I49" i="5"/>
  <c r="J49" i="5"/>
  <c r="K49" i="5"/>
  <c r="L49" i="5"/>
  <c r="H50" i="5"/>
  <c r="I50" i="5"/>
  <c r="J50" i="5"/>
  <c r="K50" i="5"/>
  <c r="L50" i="5"/>
  <c r="H51" i="5"/>
  <c r="I51" i="5"/>
  <c r="J51" i="5"/>
  <c r="K51" i="5"/>
  <c r="L51" i="5"/>
  <c r="H52" i="5"/>
  <c r="I52" i="5"/>
  <c r="J52" i="5"/>
  <c r="K52" i="5"/>
  <c r="L52" i="5"/>
  <c r="H53" i="5"/>
  <c r="I53" i="5"/>
  <c r="J53" i="5"/>
  <c r="K53" i="5"/>
  <c r="L53" i="5"/>
  <c r="H54" i="5"/>
  <c r="I54" i="5"/>
  <c r="J54" i="5"/>
  <c r="K54" i="5"/>
  <c r="L54" i="5"/>
  <c r="H55" i="5"/>
  <c r="I55" i="5"/>
  <c r="J55" i="5"/>
  <c r="K55" i="5"/>
  <c r="L55" i="5"/>
  <c r="K86" i="5"/>
  <c r="K87" i="5" s="1"/>
  <c r="L86" i="5" l="1"/>
  <c r="L85" i="5"/>
  <c r="C94" i="5"/>
  <c r="C89" i="5"/>
  <c r="C91" i="5"/>
  <c r="C88" i="5"/>
  <c r="K88" i="5"/>
  <c r="L87" i="5"/>
  <c r="L88" i="5"/>
  <c r="K89" i="5"/>
  <c r="C92" i="5" l="1"/>
  <c r="C95" i="5" s="1"/>
  <c r="C96" i="5" s="1"/>
  <c r="C97" i="5" s="1"/>
  <c r="C100" i="5" s="1"/>
  <c r="L89" i="5"/>
  <c r="K90" i="5"/>
  <c r="C98" i="5" l="1"/>
  <c r="C99" i="5" s="1"/>
  <c r="E3" i="5" s="1"/>
  <c r="L90" i="5"/>
  <c r="K91" i="5"/>
  <c r="L91" i="5" l="1"/>
  <c r="K92" i="5"/>
  <c r="K93" i="5" l="1"/>
  <c r="L92" i="5"/>
  <c r="L93" i="5" l="1"/>
  <c r="K94" i="5"/>
  <c r="K95" i="5" l="1"/>
  <c r="L94" i="5"/>
  <c r="K96" i="5" l="1"/>
  <c r="L95" i="5"/>
  <c r="L96" i="5" l="1"/>
  <c r="K97" i="5"/>
  <c r="K98" i="5" l="1"/>
  <c r="L97" i="5"/>
  <c r="L98" i="5" l="1"/>
  <c r="K99" i="5"/>
  <c r="K100" i="5" l="1"/>
  <c r="L99" i="5"/>
  <c r="K101" i="5" l="1"/>
  <c r="L100" i="5"/>
  <c r="L101" i="5" l="1"/>
  <c r="K102" i="5"/>
  <c r="K103" i="5" l="1"/>
  <c r="L102" i="5"/>
  <c r="K104" i="5" l="1"/>
  <c r="L103" i="5"/>
  <c r="L104" i="5" l="1"/>
  <c r="K105" i="5"/>
  <c r="L105" i="5" l="1"/>
  <c r="K106" i="5"/>
  <c r="L106" i="5" l="1"/>
  <c r="K107" i="5"/>
  <c r="K108" i="5" l="1"/>
  <c r="L107" i="5"/>
  <c r="K109" i="5" l="1"/>
  <c r="L108" i="5"/>
  <c r="K110" i="5" l="1"/>
  <c r="L109" i="5"/>
  <c r="K111" i="5" l="1"/>
  <c r="L110" i="5"/>
  <c r="K112" i="5" l="1"/>
  <c r="L111" i="5"/>
  <c r="L112" i="5" l="1"/>
  <c r="K113" i="5"/>
  <c r="K114" i="5" l="1"/>
  <c r="L113" i="5"/>
  <c r="L114" i="5" l="1"/>
  <c r="K115" i="5"/>
  <c r="K116" i="5" l="1"/>
  <c r="L115" i="5"/>
  <c r="L116" i="5" l="1"/>
  <c r="K117" i="5"/>
  <c r="L117" i="5" l="1"/>
  <c r="K118" i="5"/>
  <c r="K119" i="5" l="1"/>
  <c r="L118" i="5"/>
  <c r="K120" i="5" l="1"/>
  <c r="L119" i="5"/>
  <c r="L120" i="5" l="1"/>
  <c r="K121" i="5"/>
  <c r="L121" i="5" l="1"/>
  <c r="K122" i="5"/>
  <c r="L122" i="5" l="1"/>
  <c r="K123" i="5"/>
  <c r="L123" i="5" l="1"/>
  <c r="K124" i="5"/>
  <c r="K125" i="5" l="1"/>
  <c r="L124" i="5"/>
  <c r="L125" i="5" l="1"/>
  <c r="K126" i="5"/>
  <c r="K127" i="5" l="1"/>
  <c r="L126" i="5"/>
  <c r="K128" i="5" l="1"/>
  <c r="L127" i="5"/>
  <c r="L128" i="5" l="1"/>
  <c r="K129" i="5"/>
  <c r="L129" i="5" l="1"/>
  <c r="K130" i="5"/>
  <c r="L130" i="5" s="1"/>
</calcChain>
</file>

<file path=xl/sharedStrings.xml><?xml version="1.0" encoding="utf-8"?>
<sst xmlns="http://schemas.openxmlformats.org/spreadsheetml/2006/main" count="281" uniqueCount="281">
  <si>
    <t>Email</t>
  </si>
  <si>
    <t>V1.0</t>
  </si>
  <si>
    <t>All Rights Reserved:  © Astronomy Morsels.</t>
  </si>
  <si>
    <t>I'm solely responsible for the input and express no warranty.  Use at your own risk.</t>
  </si>
  <si>
    <t>Nonetheless, this spreadsheet has been carefully reviewed, and calculation results have been compared with other applications.</t>
  </si>
  <si>
    <t>Input</t>
  </si>
  <si>
    <t>Year</t>
  </si>
  <si>
    <t>n</t>
  </si>
  <si>
    <r>
      <rPr>
        <b/>
        <sz val="14"/>
        <color theme="0"/>
        <rFont val="Calibri (Body)"/>
      </rPr>
      <t>Compiled by</t>
    </r>
    <r>
      <rPr>
        <sz val="14"/>
        <color theme="0"/>
        <rFont val="Calibri (Body)"/>
      </rPr>
      <t>: Anton Viola (Astronomy Morsels).</t>
    </r>
  </si>
  <si>
    <t>12.04.2099</t>
  </si>
  <si>
    <t>18.04.2049</t>
  </si>
  <si>
    <t>04.04.1999</t>
  </si>
  <si>
    <t>17.04.1949</t>
  </si>
  <si>
    <t>02.04.1899</t>
  </si>
  <si>
    <t>20.04.2098</t>
  </si>
  <si>
    <t>05.04.2048</t>
  </si>
  <si>
    <t>12.04.1998</t>
  </si>
  <si>
    <t>28.04.1948</t>
  </si>
  <si>
    <t>10.04.1898</t>
  </si>
  <si>
    <t>31.04.2097</t>
  </si>
  <si>
    <t>14.04.2047</t>
  </si>
  <si>
    <t>30.04.1997</t>
  </si>
  <si>
    <t>06.04.1947</t>
  </si>
  <si>
    <t>18.04.1897</t>
  </si>
  <si>
    <t>15.04.2096</t>
  </si>
  <si>
    <t>25.04.2046</t>
  </si>
  <si>
    <t>07.04.1996</t>
  </si>
  <si>
    <t>21.04.1946</t>
  </si>
  <si>
    <t>05.04.1896</t>
  </si>
  <si>
    <t>24.04.2095</t>
  </si>
  <si>
    <t>09.04.2045</t>
  </si>
  <si>
    <t>16.04.1995</t>
  </si>
  <si>
    <t>01.04.1945</t>
  </si>
  <si>
    <t>14.04.1895</t>
  </si>
  <si>
    <t>04.04.2094</t>
  </si>
  <si>
    <t>17.04.2044</t>
  </si>
  <si>
    <t>03.04.1994</t>
  </si>
  <si>
    <t>09.04.1944</t>
  </si>
  <si>
    <t>25.03.1894</t>
  </si>
  <si>
    <t>12.04.2093</t>
  </si>
  <si>
    <t>29.04.2043</t>
  </si>
  <si>
    <t>11.04.1993</t>
  </si>
  <si>
    <t>25.04.1943</t>
  </si>
  <si>
    <t>02.04.1893</t>
  </si>
  <si>
    <t>30.04.2092</t>
  </si>
  <si>
    <t>06.04.2042</t>
  </si>
  <si>
    <t>19.04.1992</t>
  </si>
  <si>
    <t>05.04.1942</t>
  </si>
  <si>
    <t>17.04.1892</t>
  </si>
  <si>
    <t>08.04.2091</t>
  </si>
  <si>
    <t>21.04.2041</t>
  </si>
  <si>
    <t>31.04.1991</t>
  </si>
  <si>
    <t>13.04.1941</t>
  </si>
  <si>
    <t>29.03.1891</t>
  </si>
  <si>
    <t>16.04.2090</t>
  </si>
  <si>
    <t>01.04.2040</t>
  </si>
  <si>
    <t>15.04.1990</t>
  </si>
  <si>
    <t>24.04.1940</t>
  </si>
  <si>
    <t>06.04.1890</t>
  </si>
  <si>
    <t>03.04.2089</t>
  </si>
  <si>
    <t>10.04.2039</t>
  </si>
  <si>
    <t>26.04.1989</t>
  </si>
  <si>
    <t>09.04.1939</t>
  </si>
  <si>
    <t>21.04.1889</t>
  </si>
  <si>
    <t>11.04.2088</t>
  </si>
  <si>
    <t>25.04.2038</t>
  </si>
  <si>
    <t>03.04.1988</t>
  </si>
  <si>
    <t>17.04.1938</t>
  </si>
  <si>
    <t>01.04.1888</t>
  </si>
  <si>
    <t>20.04.2087</t>
  </si>
  <si>
    <t>05.04.2037</t>
  </si>
  <si>
    <t>19.04.1987</t>
  </si>
  <si>
    <t>28.04.1937</t>
  </si>
  <si>
    <t>10.04.1887</t>
  </si>
  <si>
    <t>31.04.2086</t>
  </si>
  <si>
    <t>13.04.2036</t>
  </si>
  <si>
    <t>30.04.1986</t>
  </si>
  <si>
    <t>12.04.1936</t>
  </si>
  <si>
    <t>25.04.1886</t>
  </si>
  <si>
    <t>15.04.2085</t>
  </si>
  <si>
    <t>25.04.2035</t>
  </si>
  <si>
    <t>07.04.1985</t>
  </si>
  <si>
    <t>21.04.1935</t>
  </si>
  <si>
    <t>05.04.1885</t>
  </si>
  <si>
    <t>26.04.2084</t>
  </si>
  <si>
    <t>09.04.2034</t>
  </si>
  <si>
    <t>22.04.1984</t>
  </si>
  <si>
    <t>01.04.1934</t>
  </si>
  <si>
    <t>13.04.1884</t>
  </si>
  <si>
    <t>04.04.2083</t>
  </si>
  <si>
    <t>17.04.2033</t>
  </si>
  <si>
    <t>03.04.1983</t>
  </si>
  <si>
    <t>16.04.1933</t>
  </si>
  <si>
    <t>25.03.1883</t>
  </si>
  <si>
    <t>19.04.2082</t>
  </si>
  <si>
    <t>28.04.2032</t>
  </si>
  <si>
    <t>11.04.1982</t>
  </si>
  <si>
    <t>27.04.1932</t>
  </si>
  <si>
    <t>09.04.1882</t>
  </si>
  <si>
    <t>30.04.2081</t>
  </si>
  <si>
    <t>13.04.2031</t>
  </si>
  <si>
    <t>19.04.1981</t>
  </si>
  <si>
    <t>05.04.1931</t>
  </si>
  <si>
    <t>17.04.1881</t>
  </si>
  <si>
    <t>07.04.2080</t>
  </si>
  <si>
    <t>21.04.2030</t>
  </si>
  <si>
    <t>06.04.1980</t>
  </si>
  <si>
    <t>20.04.1930</t>
  </si>
  <si>
    <t>28.03.1880</t>
  </si>
  <si>
    <t>23.04.2079</t>
  </si>
  <si>
    <t>01.04.2029</t>
  </si>
  <si>
    <t>15.04.1979</t>
  </si>
  <si>
    <t>31.04.1929</t>
  </si>
  <si>
    <t>13.04.1879</t>
  </si>
  <si>
    <t>03.04.2078</t>
  </si>
  <si>
    <t>16.04.2028</t>
  </si>
  <si>
    <t>26.04.1978</t>
  </si>
  <si>
    <t>08.04.1928</t>
  </si>
  <si>
    <t>21.04.1878</t>
  </si>
  <si>
    <t>11.04.2077</t>
  </si>
  <si>
    <t>28.04.2027</t>
  </si>
  <si>
    <t>10.04.1977</t>
  </si>
  <si>
    <t>17.04.1927</t>
  </si>
  <si>
    <t>01.04.1877</t>
  </si>
  <si>
    <t>19.04.2076</t>
  </si>
  <si>
    <t>05.04.2026</t>
  </si>
  <si>
    <t>18.04.1976</t>
  </si>
  <si>
    <t>04.04.1926</t>
  </si>
  <si>
    <t>16.04.1876</t>
  </si>
  <si>
    <t>07.04.2075</t>
  </si>
  <si>
    <t>20.04.2025</t>
  </si>
  <si>
    <t>30.04.1975</t>
  </si>
  <si>
    <t>12.04.1925</t>
  </si>
  <si>
    <t>28.03.1875</t>
  </si>
  <si>
    <t>15.04.2074</t>
  </si>
  <si>
    <t>14.04.1974</t>
  </si>
  <si>
    <t>20.04.1924</t>
  </si>
  <si>
    <t>05.04.1874</t>
  </si>
  <si>
    <t>26.04.2073</t>
  </si>
  <si>
    <t>09.04.2023</t>
  </si>
  <si>
    <t>22.04.1973</t>
  </si>
  <si>
    <t>01.04.1923</t>
  </si>
  <si>
    <t>13.04.1873</t>
  </si>
  <si>
    <t>10.04.2072</t>
  </si>
  <si>
    <t>17.04.2022</t>
  </si>
  <si>
    <t>02.04.1972</t>
  </si>
  <si>
    <t>16.04.1922</t>
  </si>
  <si>
    <t>31.03.1872</t>
  </si>
  <si>
    <t>19.04.2071</t>
  </si>
  <si>
    <t>04.04.2021</t>
  </si>
  <si>
    <t>11.04.1971</t>
  </si>
  <si>
    <t>27.04.1921</t>
  </si>
  <si>
    <t>09.04.1871</t>
  </si>
  <si>
    <t>30.04.2070</t>
  </si>
  <si>
    <t>12.04.2020</t>
  </si>
  <si>
    <t>29.04.1970</t>
  </si>
  <si>
    <t>04.04.1920</t>
  </si>
  <si>
    <t>17.04.1870</t>
  </si>
  <si>
    <t>14.04.2069</t>
  </si>
  <si>
    <t>21.04.2019</t>
  </si>
  <si>
    <t>06.04.1969</t>
  </si>
  <si>
    <t>20.04.1919</t>
  </si>
  <si>
    <t>28.03.1869</t>
  </si>
  <si>
    <t>22.04.2068</t>
  </si>
  <si>
    <t>01.04.2018</t>
  </si>
  <si>
    <t>14.04.1968</t>
  </si>
  <si>
    <t>31.04.1918</t>
  </si>
  <si>
    <t>12.04.1868</t>
  </si>
  <si>
    <t>03.04.2067</t>
  </si>
  <si>
    <t>16.04.2017</t>
  </si>
  <si>
    <t>26.04.1967</t>
  </si>
  <si>
    <t>08.04.1917</t>
  </si>
  <si>
    <t>21.04.1867</t>
  </si>
  <si>
    <t>11.04.2066</t>
  </si>
  <si>
    <t>27.04.2016</t>
  </si>
  <si>
    <t>10.04.1966</t>
  </si>
  <si>
    <t>23.04.1916</t>
  </si>
  <si>
    <t>01.04.1866</t>
  </si>
  <si>
    <t>month</t>
  </si>
  <si>
    <t>29.04.2065</t>
  </si>
  <si>
    <t>05.04.2015</t>
  </si>
  <si>
    <t>18.04.1965</t>
  </si>
  <si>
    <t>04.04.1915</t>
  </si>
  <si>
    <t>16.04.1865</t>
  </si>
  <si>
    <t>day</t>
  </si>
  <si>
    <t>06.04.2064</t>
  </si>
  <si>
    <t>20.04.2014</t>
  </si>
  <si>
    <t>29.04.1964</t>
  </si>
  <si>
    <t>12.04.1914</t>
  </si>
  <si>
    <t>27.03.1864</t>
  </si>
  <si>
    <t>p</t>
  </si>
  <si>
    <t>15.04.2063</t>
  </si>
  <si>
    <t>31.04.2013</t>
  </si>
  <si>
    <t>14.04.1963</t>
  </si>
  <si>
    <t>23.04.1913</t>
  </si>
  <si>
    <t>05.04.1863</t>
  </si>
  <si>
    <t>26.04.2062</t>
  </si>
  <si>
    <t>08.04.2012</t>
  </si>
  <si>
    <t>22.04.1962</t>
  </si>
  <si>
    <t>07.04.1912</t>
  </si>
  <si>
    <t>20.04.1862</t>
  </si>
  <si>
    <t>m</t>
  </si>
  <si>
    <t>10.04.2061</t>
  </si>
  <si>
    <t>24.04.2011</t>
  </si>
  <si>
    <t>02.04.1961</t>
  </si>
  <si>
    <t>16.04.1911</t>
  </si>
  <si>
    <t>31.03.1861</t>
  </si>
  <si>
    <t>l</t>
  </si>
  <si>
    <t>18.04.2060</t>
  </si>
  <si>
    <t>04.04.2010</t>
  </si>
  <si>
    <t>17.04.1960</t>
  </si>
  <si>
    <t>27.04.1910</t>
  </si>
  <si>
    <t>08.04.1860</t>
  </si>
  <si>
    <t>k</t>
  </si>
  <si>
    <t>30.04.2059</t>
  </si>
  <si>
    <t>12.04.2009</t>
  </si>
  <si>
    <t>29.04.1959</t>
  </si>
  <si>
    <t>11.04.1909</t>
  </si>
  <si>
    <t>24.04.1859</t>
  </si>
  <si>
    <t>i</t>
  </si>
  <si>
    <t>14.04.2058</t>
  </si>
  <si>
    <t>23.04.2008</t>
  </si>
  <si>
    <t>06.04.1958</t>
  </si>
  <si>
    <t>19.04.1908</t>
  </si>
  <si>
    <t>04.04.1858</t>
  </si>
  <si>
    <t>h</t>
  </si>
  <si>
    <t>22.04.2057</t>
  </si>
  <si>
    <t>08.04.2007</t>
  </si>
  <si>
    <t>21.04.1957</t>
  </si>
  <si>
    <t>31.04.1907</t>
  </si>
  <si>
    <t>12.04.1857</t>
  </si>
  <si>
    <t>g</t>
  </si>
  <si>
    <t>02.04.2056</t>
  </si>
  <si>
    <t>16.04.2006</t>
  </si>
  <si>
    <t>01.04.1956</t>
  </si>
  <si>
    <t>15.04.1906</t>
  </si>
  <si>
    <t>23.03.1856</t>
  </si>
  <si>
    <t>f</t>
  </si>
  <si>
    <t>18.04.2055</t>
  </si>
  <si>
    <t>27.04.2005</t>
  </si>
  <si>
    <t>10.04.1955</t>
  </si>
  <si>
    <t>23.04.1905</t>
  </si>
  <si>
    <t>08.04.1855</t>
  </si>
  <si>
    <t>e</t>
  </si>
  <si>
    <t>29.04.2054</t>
  </si>
  <si>
    <t>11.04.2004</t>
  </si>
  <si>
    <t>18.04.1954</t>
  </si>
  <si>
    <t>03.04.1904</t>
  </si>
  <si>
    <t>16.04.1854</t>
  </si>
  <si>
    <t>d</t>
  </si>
  <si>
    <t>06.04.2053</t>
  </si>
  <si>
    <t>20.04.2003</t>
  </si>
  <si>
    <t>05.04.1953</t>
  </si>
  <si>
    <t>12.04.1903</t>
  </si>
  <si>
    <t>27.03.1853</t>
  </si>
  <si>
    <t>c</t>
  </si>
  <si>
    <t>21.04.2052</t>
  </si>
  <si>
    <t>31.04.2002</t>
  </si>
  <si>
    <t>13.04.1952</t>
  </si>
  <si>
    <t>30.04.1902</t>
  </si>
  <si>
    <t>11.04.1852</t>
  </si>
  <si>
    <t>b</t>
  </si>
  <si>
    <t>02.04.2051</t>
  </si>
  <si>
    <t>15.04.2001</t>
  </si>
  <si>
    <t>25.04.1951</t>
  </si>
  <si>
    <t>07.04.1901</t>
  </si>
  <si>
    <t>20.04.1851</t>
  </si>
  <si>
    <t>a</t>
  </si>
  <si>
    <t>10.04.2050</t>
  </si>
  <si>
    <t>23.04.2000</t>
  </si>
  <si>
    <t>09.04.1950</t>
  </si>
  <si>
    <t>15.04.1900</t>
  </si>
  <si>
    <t>31.03.1850</t>
  </si>
  <si>
    <t>Easter day numbers 1850 - 2099</t>
  </si>
  <si>
    <t>Easter dates 1850 - 2099</t>
  </si>
  <si>
    <t>Eastern Date (Sunday)</t>
  </si>
  <si>
    <r>
      <rPr>
        <b/>
        <sz val="14"/>
        <color theme="0"/>
        <rFont val="Calibri (Body)"/>
      </rPr>
      <t>Latest update</t>
    </r>
    <r>
      <rPr>
        <sz val="14"/>
        <color theme="0"/>
        <rFont val="Calibri (Body)"/>
      </rPr>
      <t>: 8th May, 2024.</t>
    </r>
  </si>
  <si>
    <t>Astronomical Algorithms, First Edition, J. Meeus, pp. 67-69.</t>
  </si>
  <si>
    <t>Easter falls on the first Sunday after the Full Moon date, based on mathematical calculations, that falls on or after March 21. If the Full Moon is on a Sunday, Easter is celebrated on the following Sunday. Although Easter is liturgically related to the beginning of spring in the Northern Hemisphere (March equinox) and the Full Moon, its date is not based on the actual astronomical date of either event. In this spreadsheet, the Eastern dates are calcated for the years 1850-2099.</t>
  </si>
  <si>
    <t>Day nr.</t>
  </si>
  <si>
    <t># occurences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</si>
</sst>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sz val="12"/>
      <color theme="1"/>
      <name val="Calibri"/>
      <family val="2"/>
      <scheme val="minor"/>
    </font>
    <font>
      <i/>
      <sz val="14"/>
      <color theme="0"/>
      <name val="Calibri"/>
      <family val="2"/>
    </font>
    <font>
      <u/>
      <sz val="12"/>
      <color theme="10"/>
      <name val="Calibri"/>
      <family val="2"/>
      <scheme val="minor"/>
    </font>
    <font>
      <sz val="11"/>
      <color theme="1"/>
      <name val="Calibri"/>
      <family val="2"/>
      <scheme val="minor"/>
    </font>
    <font>
      <sz val="12"/>
      <color theme="1"/>
      <name val="Calibri"/>
      <family val="2"/>
    </font>
    <font>
      <sz val="9"/>
      <color theme="1"/>
      <name val="Calibri"/>
      <family val="2"/>
      <scheme val="minor"/>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b/>
      <sz val="14"/>
      <color theme="0"/>
      <name val="Calibri"/>
      <family val="2"/>
    </font>
    <font>
      <sz val="12"/>
      <name val="Calibri"/>
      <family val="2"/>
    </font>
    <font>
      <b/>
      <sz val="12"/>
      <name val="Calibri"/>
      <family val="2"/>
    </font>
  </fonts>
  <fills count="7">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1"/>
        <bgColor indexed="64"/>
      </patternFill>
    </fill>
    <fill>
      <patternFill patternType="solid">
        <fgColor rgb="FF00206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2" fillId="0" borderId="0"/>
    <xf numFmtId="0" fontId="4" fillId="0" borderId="0" applyNumberFormat="0" applyFill="0" applyBorder="0" applyAlignment="0" applyProtection="0"/>
    <xf numFmtId="0" fontId="7" fillId="0" borderId="0"/>
    <xf numFmtId="0" fontId="5" fillId="0" borderId="0"/>
    <xf numFmtId="0" fontId="1" fillId="0" borderId="0"/>
  </cellStyleXfs>
  <cellXfs count="58">
    <xf numFmtId="0" fontId="0" fillId="0" borderId="0" xfId="0"/>
    <xf numFmtId="0" fontId="8" fillId="5" borderId="2" xfId="1" applyFont="1" applyFill="1" applyBorder="1" applyAlignment="1">
      <alignment horizontal="left"/>
    </xf>
    <xf numFmtId="0" fontId="8" fillId="5" borderId="3" xfId="1" applyFont="1" applyFill="1" applyBorder="1" applyAlignment="1">
      <alignment horizontal="center"/>
    </xf>
    <xf numFmtId="0" fontId="8" fillId="5" borderId="3" xfId="1" applyFont="1" applyFill="1" applyBorder="1"/>
    <xf numFmtId="0" fontId="10" fillId="5" borderId="4" xfId="2" applyFont="1" applyFill="1" applyBorder="1" applyAlignment="1">
      <alignment horizontal="center"/>
    </xf>
    <xf numFmtId="0" fontId="11" fillId="5" borderId="5" xfId="2" applyFont="1" applyFill="1" applyBorder="1" applyAlignment="1">
      <alignment horizontal="left"/>
    </xf>
    <xf numFmtId="0" fontId="8" fillId="5" borderId="0" xfId="1" applyFont="1" applyFill="1" applyAlignment="1">
      <alignment horizontal="center"/>
    </xf>
    <xf numFmtId="0" fontId="8" fillId="5" borderId="0" xfId="1" applyFont="1" applyFill="1"/>
    <xf numFmtId="0" fontId="8" fillId="5" borderId="6" xfId="1" applyFont="1" applyFill="1" applyBorder="1" applyAlignment="1">
      <alignment horizontal="center"/>
    </xf>
    <xf numFmtId="0" fontId="8" fillId="5" borderId="7" xfId="2" applyFont="1" applyFill="1" applyBorder="1" applyAlignment="1">
      <alignment horizontal="left"/>
    </xf>
    <xf numFmtId="0" fontId="8" fillId="5" borderId="8" xfId="2" applyFont="1" applyFill="1" applyBorder="1" applyAlignment="1">
      <alignment horizontal="left"/>
    </xf>
    <xf numFmtId="0" fontId="8" fillId="5" borderId="8" xfId="1" applyFont="1" applyFill="1" applyBorder="1"/>
    <xf numFmtId="0" fontId="9" fillId="5" borderId="9" xfId="1" applyFont="1" applyFill="1" applyBorder="1" applyAlignment="1">
      <alignment horizontal="center"/>
    </xf>
    <xf numFmtId="0" fontId="1" fillId="0" borderId="0" xfId="5"/>
    <xf numFmtId="0" fontId="6" fillId="0" borderId="0" xfId="5" applyFont="1"/>
    <xf numFmtId="0" fontId="6" fillId="5" borderId="0" xfId="5" applyFont="1" applyFill="1"/>
    <xf numFmtId="0" fontId="6" fillId="0" borderId="1" xfId="5" applyFont="1" applyBorder="1" applyAlignment="1">
      <alignment horizontal="center"/>
    </xf>
    <xf numFmtId="14" fontId="6" fillId="0" borderId="0" xfId="5" applyNumberFormat="1" applyFont="1" applyAlignment="1">
      <alignment horizontal="center"/>
    </xf>
    <xf numFmtId="14" fontId="6" fillId="0" borderId="1" xfId="5" applyNumberFormat="1" applyFont="1" applyBorder="1" applyAlignment="1">
      <alignment horizontal="center"/>
    </xf>
    <xf numFmtId="0" fontId="14" fillId="0" borderId="0" xfId="5" applyFont="1" applyAlignment="1">
      <alignment horizontal="center"/>
    </xf>
    <xf numFmtId="0" fontId="6" fillId="0" borderId="0" xfId="5" applyFont="1" applyAlignment="1">
      <alignment horizontal="right"/>
    </xf>
    <xf numFmtId="0" fontId="15" fillId="0" borderId="0" xfId="5" applyFont="1" applyAlignment="1">
      <alignment horizontal="right"/>
    </xf>
    <xf numFmtId="0" fontId="15" fillId="0" borderId="0" xfId="5" applyFont="1"/>
    <xf numFmtId="0" fontId="16" fillId="2" borderId="0" xfId="5" applyFont="1" applyFill="1" applyAlignment="1" applyProtection="1">
      <alignment horizontal="right"/>
      <protection locked="0"/>
    </xf>
    <xf numFmtId="0" fontId="16" fillId="0" borderId="0" xfId="5" applyFont="1" applyAlignment="1">
      <alignment horizontal="center"/>
    </xf>
    <xf numFmtId="0" fontId="16" fillId="2" borderId="0" xfId="5" applyFont="1" applyFill="1" applyAlignment="1">
      <alignment horizontal="right"/>
    </xf>
    <xf numFmtId="0" fontId="6" fillId="3" borderId="2" xfId="5" applyFont="1" applyFill="1" applyBorder="1" applyAlignment="1">
      <alignment horizontal="right"/>
    </xf>
    <xf numFmtId="0" fontId="6" fillId="3" borderId="4" xfId="5" applyFont="1" applyFill="1" applyBorder="1" applyAlignment="1">
      <alignment horizontal="right"/>
    </xf>
    <xf numFmtId="0" fontId="6" fillId="3" borderId="5" xfId="5" applyFont="1" applyFill="1" applyBorder="1" applyAlignment="1">
      <alignment horizontal="right"/>
    </xf>
    <xf numFmtId="0" fontId="6" fillId="3" borderId="6" xfId="5" applyFont="1" applyFill="1" applyBorder="1" applyAlignment="1">
      <alignment horizontal="right"/>
    </xf>
    <xf numFmtId="0" fontId="6" fillId="3" borderId="6" xfId="5" applyFont="1" applyFill="1" applyBorder="1"/>
    <xf numFmtId="0" fontId="6" fillId="3" borderId="7" xfId="5" applyFont="1" applyFill="1" applyBorder="1" applyAlignment="1">
      <alignment horizontal="right"/>
    </xf>
    <xf numFmtId="0" fontId="6" fillId="3" borderId="9" xfId="5" applyFont="1" applyFill="1" applyBorder="1" applyAlignment="1">
      <alignment horizontal="right"/>
    </xf>
    <xf numFmtId="0" fontId="6" fillId="0" borderId="8" xfId="5" applyFont="1" applyBorder="1"/>
    <xf numFmtId="0" fontId="6" fillId="3" borderId="2" xfId="5" applyFont="1" applyFill="1" applyBorder="1" applyAlignment="1">
      <alignment horizontal="center"/>
    </xf>
    <xf numFmtId="0" fontId="6" fillId="3" borderId="4" xfId="5" applyFont="1" applyFill="1" applyBorder="1" applyAlignment="1">
      <alignment horizontal="center"/>
    </xf>
    <xf numFmtId="0" fontId="6" fillId="3" borderId="5" xfId="5" applyFont="1" applyFill="1" applyBorder="1" applyAlignment="1">
      <alignment horizontal="center"/>
    </xf>
    <xf numFmtId="0" fontId="6" fillId="3" borderId="6" xfId="5" applyFont="1" applyFill="1" applyBorder="1" applyAlignment="1">
      <alignment horizontal="center"/>
    </xf>
    <xf numFmtId="0" fontId="6" fillId="3" borderId="7" xfId="5" applyFont="1" applyFill="1" applyBorder="1" applyAlignment="1">
      <alignment horizontal="center"/>
    </xf>
    <xf numFmtId="0" fontId="6" fillId="3" borderId="9" xfId="5" applyFont="1" applyFill="1" applyBorder="1" applyAlignment="1">
      <alignment horizontal="center"/>
    </xf>
    <xf numFmtId="0" fontId="6" fillId="4" borderId="0" xfId="5" applyFont="1" applyFill="1" applyAlignment="1">
      <alignment horizontal="center"/>
    </xf>
    <xf numFmtId="0" fontId="2" fillId="5" borderId="0" xfId="1" applyFill="1"/>
    <xf numFmtId="0" fontId="0" fillId="5" borderId="0" xfId="0" applyFill="1"/>
    <xf numFmtId="2" fontId="6" fillId="0" borderId="0" xfId="5" applyNumberFormat="1" applyFont="1"/>
    <xf numFmtId="0" fontId="3" fillId="5" borderId="0" xfId="1" applyFont="1" applyFill="1" applyAlignment="1">
      <alignment horizontal="center" vertical="center" wrapText="1"/>
    </xf>
    <xf numFmtId="0" fontId="12" fillId="5" borderId="2" xfId="2" applyFont="1" applyFill="1" applyBorder="1" applyAlignment="1">
      <alignment horizontal="center"/>
    </xf>
    <xf numFmtId="0" fontId="12" fillId="5" borderId="3" xfId="2" applyFont="1" applyFill="1" applyBorder="1" applyAlignment="1">
      <alignment horizontal="center"/>
    </xf>
    <xf numFmtId="0" fontId="12" fillId="5" borderId="10" xfId="2" applyFont="1" applyFill="1" applyBorder="1" applyAlignment="1">
      <alignment horizontal="center"/>
    </xf>
    <xf numFmtId="0" fontId="13" fillId="5" borderId="5" xfId="0" applyFont="1" applyFill="1" applyBorder="1" applyAlignment="1">
      <alignment horizontal="center"/>
    </xf>
    <xf numFmtId="0" fontId="13" fillId="5" borderId="0" xfId="0" applyFont="1" applyFill="1" applyAlignment="1">
      <alignment horizontal="center"/>
    </xf>
    <xf numFmtId="0" fontId="13" fillId="5" borderId="11" xfId="0" applyFont="1" applyFill="1" applyBorder="1" applyAlignment="1">
      <alignment horizontal="center"/>
    </xf>
    <xf numFmtId="0" fontId="13" fillId="5" borderId="7" xfId="0" applyFont="1" applyFill="1" applyBorder="1" applyAlignment="1">
      <alignment horizontal="center"/>
    </xf>
    <xf numFmtId="0" fontId="13" fillId="5" borderId="8" xfId="0" applyFont="1" applyFill="1" applyBorder="1" applyAlignment="1">
      <alignment horizontal="center"/>
    </xf>
    <xf numFmtId="0" fontId="13" fillId="5" borderId="12" xfId="0" applyFont="1" applyFill="1" applyBorder="1" applyAlignment="1">
      <alignment horizontal="center"/>
    </xf>
    <xf numFmtId="0" fontId="14" fillId="6" borderId="15" xfId="5" applyFont="1" applyFill="1" applyBorder="1" applyAlignment="1">
      <alignment horizontal="center"/>
    </xf>
    <xf numFmtId="0" fontId="14" fillId="6" borderId="14" xfId="5" applyFont="1" applyFill="1" applyBorder="1" applyAlignment="1">
      <alignment horizontal="center"/>
    </xf>
    <xf numFmtId="0" fontId="14" fillId="6" borderId="13" xfId="5" applyFont="1" applyFill="1" applyBorder="1" applyAlignment="1">
      <alignment horizontal="center"/>
    </xf>
    <xf numFmtId="0" fontId="1" fillId="5" borderId="0" xfId="5" applyFill="1"/>
  </cellXfs>
  <cellStyles count="6">
    <cellStyle name="Hyperlink 2" xfId="2" xr:uid="{D5ACFE3F-D052-4049-ABCD-B1647BD7C9CE}"/>
    <cellStyle name="Normal" xfId="0" builtinId="0"/>
    <cellStyle name="Normal 2" xfId="1" xr:uid="{6E869B1E-3825-7143-881F-3B7FF934F199}"/>
    <cellStyle name="Normal 3" xfId="5" xr:uid="{21472A56-38D2-3C40-83F7-C30D9F5804F5}"/>
    <cellStyle name="Normal 4" xfId="4" xr:uid="{2305CDD2-12F4-2747-A307-6B841DB066B1}"/>
    <cellStyle name="Normal 5" xfId="3" xr:uid="{B81E1D70-E3B1-9343-80A4-9E9406FFCEFC}"/>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a:t>Day nr. Frequency (150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'Date of Easter'!$K$85:$K$130</c:f>
              <c:numCache>
                <c:formatCode>General</c:formatCode>
                <c:ptCount val="46"/>
                <c:pt idx="0">
                  <c:v>80</c:v>
                </c:pt>
                <c:pt idx="1">
                  <c:v>81</c:v>
                </c:pt>
                <c:pt idx="2">
                  <c:v>82</c:v>
                </c:pt>
                <c:pt idx="3">
                  <c:v>83</c:v>
                </c:pt>
                <c:pt idx="4">
                  <c:v>84</c:v>
                </c:pt>
                <c:pt idx="5">
                  <c:v>85</c:v>
                </c:pt>
                <c:pt idx="6">
                  <c:v>86</c:v>
                </c:pt>
                <c:pt idx="7">
                  <c:v>87</c:v>
                </c:pt>
                <c:pt idx="8">
                  <c:v>88</c:v>
                </c:pt>
                <c:pt idx="9">
                  <c:v>89</c:v>
                </c:pt>
                <c:pt idx="10">
                  <c:v>90</c:v>
                </c:pt>
                <c:pt idx="11">
                  <c:v>91</c:v>
                </c:pt>
                <c:pt idx="12">
                  <c:v>92</c:v>
                </c:pt>
                <c:pt idx="13">
                  <c:v>93</c:v>
                </c:pt>
                <c:pt idx="14">
                  <c:v>94</c:v>
                </c:pt>
                <c:pt idx="15">
                  <c:v>95</c:v>
                </c:pt>
                <c:pt idx="16">
                  <c:v>96</c:v>
                </c:pt>
                <c:pt idx="17">
                  <c:v>97</c:v>
                </c:pt>
                <c:pt idx="18">
                  <c:v>98</c:v>
                </c:pt>
                <c:pt idx="19">
                  <c:v>99</c:v>
                </c:pt>
                <c:pt idx="20">
                  <c:v>100</c:v>
                </c:pt>
                <c:pt idx="21">
                  <c:v>101</c:v>
                </c:pt>
                <c:pt idx="22">
                  <c:v>102</c:v>
                </c:pt>
                <c:pt idx="23">
                  <c:v>103</c:v>
                </c:pt>
                <c:pt idx="24">
                  <c:v>104</c:v>
                </c:pt>
                <c:pt idx="25">
                  <c:v>105</c:v>
                </c:pt>
                <c:pt idx="26">
                  <c:v>106</c:v>
                </c:pt>
                <c:pt idx="27">
                  <c:v>107</c:v>
                </c:pt>
                <c:pt idx="28">
                  <c:v>108</c:v>
                </c:pt>
                <c:pt idx="29">
                  <c:v>109</c:v>
                </c:pt>
                <c:pt idx="30">
                  <c:v>110</c:v>
                </c:pt>
                <c:pt idx="31">
                  <c:v>111</c:v>
                </c:pt>
                <c:pt idx="32">
                  <c:v>112</c:v>
                </c:pt>
                <c:pt idx="33">
                  <c:v>113</c:v>
                </c:pt>
                <c:pt idx="34">
                  <c:v>114</c:v>
                </c:pt>
                <c:pt idx="35">
                  <c:v>115</c:v>
                </c:pt>
                <c:pt idx="36">
                  <c:v>116</c:v>
                </c:pt>
                <c:pt idx="37">
                  <c:v>117</c:v>
                </c:pt>
                <c:pt idx="38">
                  <c:v>118</c:v>
                </c:pt>
                <c:pt idx="39">
                  <c:v>119</c:v>
                </c:pt>
                <c:pt idx="40">
                  <c:v>120</c:v>
                </c:pt>
                <c:pt idx="41">
                  <c:v>121</c:v>
                </c:pt>
                <c:pt idx="42">
                  <c:v>122</c:v>
                </c:pt>
                <c:pt idx="43">
                  <c:v>123</c:v>
                </c:pt>
                <c:pt idx="44">
                  <c:v>124</c:v>
                </c:pt>
                <c:pt idx="45">
                  <c:v>125</c:v>
                </c:pt>
              </c:numCache>
            </c:numRef>
          </c:xVal>
          <c:yVal>
            <c:numRef>
              <c:f>'Date of Easter'!$L$85:$L$130</c:f>
              <c:numCache>
                <c:formatCode>General</c:formatCode>
                <c:ptCount val="46"/>
                <c:pt idx="0">
                  <c:v>0</c:v>
                </c:pt>
                <c:pt idx="1">
                  <c:v>0</c:v>
                </c:pt>
                <c:pt idx="2">
                  <c:v>0</c:v>
                </c:pt>
                <c:pt idx="3">
                  <c:v>1</c:v>
                </c:pt>
                <c:pt idx="4">
                  <c:v>2</c:v>
                </c:pt>
                <c:pt idx="5">
                  <c:v>0</c:v>
                </c:pt>
                <c:pt idx="6">
                  <c:v>1</c:v>
                </c:pt>
                <c:pt idx="7">
                  <c:v>3</c:v>
                </c:pt>
                <c:pt idx="8">
                  <c:v>2</c:v>
                </c:pt>
                <c:pt idx="9">
                  <c:v>0</c:v>
                </c:pt>
                <c:pt idx="10">
                  <c:v>2</c:v>
                </c:pt>
                <c:pt idx="11">
                  <c:v>8</c:v>
                </c:pt>
                <c:pt idx="12">
                  <c:v>7</c:v>
                </c:pt>
                <c:pt idx="13">
                  <c:v>7</c:v>
                </c:pt>
                <c:pt idx="14">
                  <c:v>10</c:v>
                </c:pt>
                <c:pt idx="15">
                  <c:v>10</c:v>
                </c:pt>
                <c:pt idx="16">
                  <c:v>8</c:v>
                </c:pt>
                <c:pt idx="17">
                  <c:v>5</c:v>
                </c:pt>
                <c:pt idx="18">
                  <c:v>7</c:v>
                </c:pt>
                <c:pt idx="19">
                  <c:v>10</c:v>
                </c:pt>
                <c:pt idx="20">
                  <c:v>9</c:v>
                </c:pt>
                <c:pt idx="21">
                  <c:v>7</c:v>
                </c:pt>
                <c:pt idx="22">
                  <c:v>11</c:v>
                </c:pt>
                <c:pt idx="23">
                  <c:v>7</c:v>
                </c:pt>
                <c:pt idx="24">
                  <c:v>10</c:v>
                </c:pt>
                <c:pt idx="25">
                  <c:v>9</c:v>
                </c:pt>
                <c:pt idx="26">
                  <c:v>10</c:v>
                </c:pt>
                <c:pt idx="27">
                  <c:v>9</c:v>
                </c:pt>
                <c:pt idx="28">
                  <c:v>8</c:v>
                </c:pt>
                <c:pt idx="29">
                  <c:v>6</c:v>
                </c:pt>
                <c:pt idx="30">
                  <c:v>12</c:v>
                </c:pt>
                <c:pt idx="31">
                  <c:v>10</c:v>
                </c:pt>
                <c:pt idx="32">
                  <c:v>4</c:v>
                </c:pt>
                <c:pt idx="33">
                  <c:v>5</c:v>
                </c:pt>
                <c:pt idx="34">
                  <c:v>6</c:v>
                </c:pt>
                <c:pt idx="35">
                  <c:v>7</c:v>
                </c:pt>
                <c:pt idx="36">
                  <c:v>5</c:v>
                </c:pt>
                <c:pt idx="37">
                  <c:v>4</c:v>
                </c:pt>
                <c:pt idx="38">
                  <c:v>4</c:v>
                </c:pt>
                <c:pt idx="39">
                  <c:v>7</c:v>
                </c:pt>
                <c:pt idx="40">
                  <c:v>8</c:v>
                </c:pt>
                <c:pt idx="41">
                  <c:v>9</c:v>
                </c:pt>
                <c:pt idx="42">
                  <c:v>0</c:v>
                </c:pt>
                <c:pt idx="43">
                  <c:v>0</c:v>
                </c:pt>
                <c:pt idx="44">
                  <c:v>0</c:v>
                </c:pt>
                <c:pt idx="45">
                  <c:v>0</c:v>
                </c:pt>
              </c:numCache>
            </c:numRef>
          </c:yVal>
          <c:smooth val="1"/>
          <c:extLst>
            <c:ext xmlns:c16="http://schemas.microsoft.com/office/drawing/2014/chart" uri="{C3380CC4-5D6E-409C-BE32-E72D297353CC}">
              <c16:uniqueId val="{00000000-6B43-724A-BC6D-AFF05F17F295}"/>
            </c:ext>
          </c:extLst>
        </c:ser>
        <c:dLbls>
          <c:showLegendKey val="0"/>
          <c:showVal val="0"/>
          <c:showCatName val="0"/>
          <c:showSerName val="0"/>
          <c:showPercent val="0"/>
          <c:showBubbleSize val="0"/>
        </c:dLbls>
        <c:axId val="1395002720"/>
        <c:axId val="1394825216"/>
      </c:scatterChart>
      <c:valAx>
        <c:axId val="1395002720"/>
        <c:scaling>
          <c:orientation val="minMax"/>
          <c:max val="125"/>
          <c:min val="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a:t>Day number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crossAx val="1394825216"/>
        <c:crosses val="autoZero"/>
        <c:crossBetween val="midCat"/>
      </c:valAx>
      <c:valAx>
        <c:axId val="1394825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a:t># occurences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crossAx val="13950027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alibri" panose="020F0502020204030204" pitchFamily="34" charset="0"/>
          <a:cs typeface="Calibri" panose="020F0502020204030204" pitchFamily="34" charset="0"/>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g"/><Relationship Id="rId5" Type="http://schemas.openxmlformats.org/officeDocument/2006/relationships/image" Target="../media/image7.jpe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571500</xdr:colOff>
      <xdr:row>45</xdr:row>
      <xdr:rowOff>114300</xdr:rowOff>
    </xdr:from>
    <xdr:to>
      <xdr:col>9</xdr:col>
      <xdr:colOff>190500</xdr:colOff>
      <xdr:row>55</xdr:row>
      <xdr:rowOff>25400</xdr:rowOff>
    </xdr:to>
    <xdr:pic>
      <xdr:nvPicPr>
        <xdr:cNvPr id="2" name="Picture 1">
          <a:hlinkClick xmlns:r="http://schemas.openxmlformats.org/officeDocument/2006/relationships" r:id="rId1"/>
          <a:extLst>
            <a:ext uri="{FF2B5EF4-FFF2-40B4-BE49-F238E27FC236}">
              <a16:creationId xmlns:a16="http://schemas.microsoft.com/office/drawing/2014/main" id="{BC03E99F-F8E8-C6F7-55A0-11A825957554}"/>
            </a:ext>
          </a:extLst>
        </xdr:cNvPr>
        <xdr:cNvPicPr>
          <a:picLocks noChangeAspect="1"/>
        </xdr:cNvPicPr>
      </xdr:nvPicPr>
      <xdr:blipFill>
        <a:blip xmlns:r="http://schemas.openxmlformats.org/officeDocument/2006/relationships" r:embed="rId2"/>
        <a:stretch>
          <a:fillRect/>
        </a:stretch>
      </xdr:blipFill>
      <xdr:spPr>
        <a:xfrm>
          <a:off x="2222500" y="8750300"/>
          <a:ext cx="5397500" cy="1943100"/>
        </a:xfrm>
        <a:prstGeom prst="rect">
          <a:avLst/>
        </a:prstGeom>
      </xdr:spPr>
    </xdr:pic>
    <xdr:clientData/>
  </xdr:twoCellAnchor>
  <xdr:twoCellAnchor editAs="oneCell">
    <xdr:from>
      <xdr:col>2</xdr:col>
      <xdr:colOff>203200</xdr:colOff>
      <xdr:row>17</xdr:row>
      <xdr:rowOff>3454</xdr:rowOff>
    </xdr:from>
    <xdr:to>
      <xdr:col>9</xdr:col>
      <xdr:colOff>596900</xdr:colOff>
      <xdr:row>39</xdr:row>
      <xdr:rowOff>14707</xdr:rowOff>
    </xdr:to>
    <xdr:pic>
      <xdr:nvPicPr>
        <xdr:cNvPr id="4" name="Picture 3" descr="Fixed? Welby, Francis and the Easter Date – merovingian world">
          <a:extLst>
            <a:ext uri="{FF2B5EF4-FFF2-40B4-BE49-F238E27FC236}">
              <a16:creationId xmlns:a16="http://schemas.microsoft.com/office/drawing/2014/main" id="{40CCBB20-D066-D105-EB26-4F4D7E49FB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54200" y="3559454"/>
          <a:ext cx="6172200" cy="4481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60</xdr:row>
      <xdr:rowOff>12700</xdr:rowOff>
    </xdr:from>
    <xdr:to>
      <xdr:col>9</xdr:col>
      <xdr:colOff>647700</xdr:colOff>
      <xdr:row>78</xdr:row>
      <xdr:rowOff>0</xdr:rowOff>
    </xdr:to>
    <xdr:graphicFrame macro="">
      <xdr:nvGraphicFramePr>
        <xdr:cNvPr id="2" name="Chart 1">
          <a:extLst>
            <a:ext uri="{FF2B5EF4-FFF2-40B4-BE49-F238E27FC236}">
              <a16:creationId xmlns:a16="http://schemas.microsoft.com/office/drawing/2014/main" id="{4D51B5B4-3FAD-904D-8431-799DEA0D8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xdr:colOff>
      <xdr:row>1</xdr:row>
      <xdr:rowOff>25400</xdr:rowOff>
    </xdr:from>
    <xdr:to>
      <xdr:col>10</xdr:col>
      <xdr:colOff>177800</xdr:colOff>
      <xdr:row>39</xdr:row>
      <xdr:rowOff>38100</xdr:rowOff>
    </xdr:to>
    <xdr:pic>
      <xdr:nvPicPr>
        <xdr:cNvPr id="2" name="Picture 1">
          <a:extLst>
            <a:ext uri="{FF2B5EF4-FFF2-40B4-BE49-F238E27FC236}">
              <a16:creationId xmlns:a16="http://schemas.microsoft.com/office/drawing/2014/main" id="{4246E65E-B068-8694-0229-CA403741F34F}"/>
            </a:ext>
          </a:extLst>
        </xdr:cNvPr>
        <xdr:cNvPicPr>
          <a:picLocks noChangeAspect="1"/>
        </xdr:cNvPicPr>
      </xdr:nvPicPr>
      <xdr:blipFill>
        <a:blip xmlns:r="http://schemas.openxmlformats.org/officeDocument/2006/relationships" r:embed="rId1"/>
        <a:stretch>
          <a:fillRect/>
        </a:stretch>
      </xdr:blipFill>
      <xdr:spPr>
        <a:xfrm>
          <a:off x="838200" y="406400"/>
          <a:ext cx="7594600" cy="7251700"/>
        </a:xfrm>
        <a:prstGeom prst="rect">
          <a:avLst/>
        </a:prstGeom>
        <a:ln>
          <a:solidFill>
            <a:schemeClr val="tx1"/>
          </a:solidFill>
        </a:ln>
      </xdr:spPr>
    </xdr:pic>
    <xdr:clientData/>
  </xdr:twoCellAnchor>
  <xdr:twoCellAnchor editAs="oneCell">
    <xdr:from>
      <xdr:col>16</xdr:col>
      <xdr:colOff>330200</xdr:colOff>
      <xdr:row>3</xdr:row>
      <xdr:rowOff>88900</xdr:rowOff>
    </xdr:from>
    <xdr:to>
      <xdr:col>19</xdr:col>
      <xdr:colOff>736600</xdr:colOff>
      <xdr:row>18</xdr:row>
      <xdr:rowOff>114300</xdr:rowOff>
    </xdr:to>
    <xdr:pic>
      <xdr:nvPicPr>
        <xdr:cNvPr id="3" name="Picture 2" descr="Large wooden cross silhouetted against a pink and purple sunrise">
          <a:extLst>
            <a:ext uri="{FF2B5EF4-FFF2-40B4-BE49-F238E27FC236}">
              <a16:creationId xmlns:a16="http://schemas.microsoft.com/office/drawing/2014/main" id="{74193DDE-8905-BC2D-76B2-61D8D82B1F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38200" y="660400"/>
          <a:ext cx="2882900" cy="2882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622300</xdr:colOff>
      <xdr:row>3</xdr:row>
      <xdr:rowOff>76200</xdr:rowOff>
    </xdr:from>
    <xdr:to>
      <xdr:col>15</xdr:col>
      <xdr:colOff>215900</xdr:colOff>
      <xdr:row>18</xdr:row>
      <xdr:rowOff>114300</xdr:rowOff>
    </xdr:to>
    <xdr:pic>
      <xdr:nvPicPr>
        <xdr:cNvPr id="4" name="Picture 3" descr="Gourmet 5&quot; Milk Easter Egg with Chocolate Mini Eggs | Hamiltons Chocolates  UK">
          <a:extLst>
            <a:ext uri="{FF2B5EF4-FFF2-40B4-BE49-F238E27FC236}">
              <a16:creationId xmlns:a16="http://schemas.microsoft.com/office/drawing/2014/main" id="{BD51C71C-1460-3081-7327-5807C209EB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02800" y="647700"/>
          <a:ext cx="2895600" cy="2895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789748</xdr:colOff>
      <xdr:row>23</xdr:row>
      <xdr:rowOff>12700</xdr:rowOff>
    </xdr:from>
    <xdr:to>
      <xdr:col>19</xdr:col>
      <xdr:colOff>320039</xdr:colOff>
      <xdr:row>35</xdr:row>
      <xdr:rowOff>101600</xdr:rowOff>
    </xdr:to>
    <xdr:pic>
      <xdr:nvPicPr>
        <xdr:cNvPr id="5" name="Picture 4" descr="How to Draw an Easter Bunny - Really Easy Drawing Tutorial">
          <a:extLst>
            <a:ext uri="{FF2B5EF4-FFF2-40B4-BE49-F238E27FC236}">
              <a16:creationId xmlns:a16="http://schemas.microsoft.com/office/drawing/2014/main" id="{7DF44700-BC06-1829-E254-86ED735325C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997748" y="4394200"/>
          <a:ext cx="2006791" cy="2374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353303</xdr:colOff>
      <xdr:row>23</xdr:row>
      <xdr:rowOff>34306</xdr:rowOff>
    </xdr:from>
    <xdr:to>
      <xdr:col>15</xdr:col>
      <xdr:colOff>444500</xdr:colOff>
      <xdr:row>35</xdr:row>
      <xdr:rowOff>12700</xdr:rowOff>
    </xdr:to>
    <xdr:pic>
      <xdr:nvPicPr>
        <xdr:cNvPr id="6" name="Picture 5" descr="Easter Lily Care Guide">
          <a:extLst>
            <a:ext uri="{FF2B5EF4-FFF2-40B4-BE49-F238E27FC236}">
              <a16:creationId xmlns:a16="http://schemas.microsoft.com/office/drawing/2014/main" id="{06006DF5-1986-0140-09E3-844E9D25D8F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433803" y="4415806"/>
          <a:ext cx="3393197" cy="22643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7E1F-5E53-6648-98DF-00A22DF75238}">
  <dimension ref="B2:P44"/>
  <sheetViews>
    <sheetView showGridLines="0" tabSelected="1" workbookViewId="0">
      <selection activeCell="B26" sqref="A1:XFD1048576"/>
    </sheetView>
  </sheetViews>
  <sheetFormatPr baseColWidth="10" defaultRowHeight="16" x14ac:dyDescent="0.2"/>
  <cols>
    <col min="1" max="16384" width="10.83203125" style="41"/>
  </cols>
  <sheetData>
    <row r="2" spans="2:16" ht="15" customHeight="1" x14ac:dyDescent="0.2"/>
    <row r="3" spans="2:16" ht="16" customHeight="1" x14ac:dyDescent="0.2">
      <c r="B3" s="44" t="s">
        <v>278</v>
      </c>
      <c r="C3" s="44"/>
      <c r="D3" s="44"/>
      <c r="E3" s="44"/>
      <c r="F3" s="44"/>
      <c r="G3" s="44"/>
      <c r="H3" s="44"/>
      <c r="I3" s="44"/>
      <c r="J3" s="44"/>
      <c r="K3" s="44"/>
    </row>
    <row r="4" spans="2:16" ht="16" customHeight="1" x14ac:dyDescent="0.2">
      <c r="B4" s="44"/>
      <c r="C4" s="44"/>
      <c r="D4" s="44"/>
      <c r="E4" s="44"/>
      <c r="F4" s="44"/>
      <c r="G4" s="44"/>
      <c r="H4" s="44"/>
      <c r="I4" s="44"/>
      <c r="J4" s="44"/>
      <c r="K4" s="44"/>
    </row>
    <row r="5" spans="2:16" ht="16" customHeight="1" x14ac:dyDescent="0.2">
      <c r="B5" s="44"/>
      <c r="C5" s="44"/>
      <c r="D5" s="44"/>
      <c r="E5" s="44"/>
      <c r="F5" s="44"/>
      <c r="G5" s="44"/>
      <c r="H5" s="44"/>
      <c r="I5" s="44"/>
      <c r="J5" s="44"/>
      <c r="K5" s="44"/>
    </row>
    <row r="6" spans="2:16" ht="16" customHeight="1" x14ac:dyDescent="0.2">
      <c r="B6" s="44"/>
      <c r="C6" s="44"/>
      <c r="D6" s="44"/>
      <c r="E6" s="44"/>
      <c r="F6" s="44"/>
      <c r="G6" s="44"/>
      <c r="H6" s="44"/>
      <c r="I6" s="44"/>
      <c r="J6" s="44"/>
      <c r="K6" s="44"/>
    </row>
    <row r="7" spans="2:16" ht="16" customHeight="1" x14ac:dyDescent="0.2">
      <c r="B7" s="44"/>
      <c r="C7" s="44"/>
      <c r="D7" s="44"/>
      <c r="E7" s="44"/>
      <c r="F7" s="44"/>
      <c r="G7" s="44"/>
      <c r="H7" s="44"/>
      <c r="I7" s="44"/>
      <c r="J7" s="44"/>
      <c r="K7" s="44"/>
    </row>
    <row r="8" spans="2:16" ht="16" customHeight="1" x14ac:dyDescent="0.2">
      <c r="B8" s="44"/>
      <c r="C8" s="44"/>
      <c r="D8" s="44"/>
      <c r="E8" s="44"/>
      <c r="F8" s="44"/>
      <c r="G8" s="44"/>
      <c r="H8" s="44"/>
      <c r="I8" s="44"/>
      <c r="J8" s="44"/>
      <c r="K8" s="44"/>
    </row>
    <row r="9" spans="2:16" ht="16" customHeight="1" x14ac:dyDescent="0.2">
      <c r="B9" s="44"/>
      <c r="C9" s="44"/>
      <c r="D9" s="44"/>
      <c r="E9" s="44"/>
      <c r="F9" s="44"/>
      <c r="G9" s="44"/>
      <c r="H9" s="44"/>
      <c r="I9" s="44"/>
      <c r="J9" s="44"/>
      <c r="K9" s="44"/>
    </row>
    <row r="13" spans="2:16" ht="19" x14ac:dyDescent="0.25">
      <c r="D13" s="1" t="s">
        <v>8</v>
      </c>
      <c r="E13" s="2"/>
      <c r="F13" s="3"/>
      <c r="G13" s="3"/>
      <c r="H13" s="3"/>
      <c r="I13" s="4" t="s">
        <v>0</v>
      </c>
    </row>
    <row r="14" spans="2:16" ht="19" x14ac:dyDescent="0.25">
      <c r="D14" s="5"/>
      <c r="E14" s="6"/>
      <c r="F14" s="7"/>
      <c r="G14" s="7"/>
      <c r="H14" s="7"/>
      <c r="I14" s="8"/>
      <c r="N14" s="42"/>
    </row>
    <row r="15" spans="2:16" ht="19" x14ac:dyDescent="0.25">
      <c r="D15" s="9" t="s">
        <v>276</v>
      </c>
      <c r="E15" s="10"/>
      <c r="F15" s="11"/>
      <c r="G15" s="11"/>
      <c r="H15" s="11"/>
      <c r="I15" s="12" t="s">
        <v>1</v>
      </c>
      <c r="P15" s="42"/>
    </row>
    <row r="29" spans="15:15" x14ac:dyDescent="0.2">
      <c r="O29" s="42"/>
    </row>
    <row r="36" spans="2:11" x14ac:dyDescent="0.2">
      <c r="J36" s="42"/>
    </row>
    <row r="37" spans="2:11" x14ac:dyDescent="0.2">
      <c r="J37" s="42"/>
    </row>
    <row r="38" spans="2:11" x14ac:dyDescent="0.2">
      <c r="J38" s="42"/>
    </row>
    <row r="39" spans="2:11" x14ac:dyDescent="0.2">
      <c r="J39" s="42"/>
    </row>
    <row r="40" spans="2:11" x14ac:dyDescent="0.2">
      <c r="J40" s="42"/>
    </row>
    <row r="42" spans="2:11" x14ac:dyDescent="0.2">
      <c r="B42" s="45" t="s">
        <v>2</v>
      </c>
      <c r="C42" s="46"/>
      <c r="D42" s="46"/>
      <c r="E42" s="46"/>
      <c r="F42" s="46"/>
      <c r="G42" s="46"/>
      <c r="H42" s="46"/>
      <c r="I42" s="46"/>
      <c r="J42" s="46"/>
      <c r="K42" s="47"/>
    </row>
    <row r="43" spans="2:11" x14ac:dyDescent="0.2">
      <c r="B43" s="48" t="s">
        <v>3</v>
      </c>
      <c r="C43" s="49"/>
      <c r="D43" s="49"/>
      <c r="E43" s="49"/>
      <c r="F43" s="49"/>
      <c r="G43" s="49"/>
      <c r="H43" s="49"/>
      <c r="I43" s="49"/>
      <c r="J43" s="49"/>
      <c r="K43" s="50"/>
    </row>
    <row r="44" spans="2:11" x14ac:dyDescent="0.2">
      <c r="B44" s="51" t="s">
        <v>4</v>
      </c>
      <c r="C44" s="52"/>
      <c r="D44" s="52"/>
      <c r="E44" s="52"/>
      <c r="F44" s="52"/>
      <c r="G44" s="52"/>
      <c r="H44" s="52"/>
      <c r="I44" s="52"/>
      <c r="J44" s="52"/>
      <c r="K44" s="53"/>
    </row>
  </sheetData>
  <sheetProtection sheet="1" objects="1" scenarios="1"/>
  <mergeCells count="4">
    <mergeCell ref="B3:K9"/>
    <mergeCell ref="B42:K42"/>
    <mergeCell ref="B43:K43"/>
    <mergeCell ref="B44:K44"/>
  </mergeCells>
  <hyperlinks>
    <hyperlink ref="I13" r:id="rId1" xr:uid="{247AC557-83BE-0C41-AA3D-42381441D9FE}"/>
    <hyperlink ref="B42" r:id="rId2" display="http://www.astronomy-morsels.ch/" xr:uid="{627D1712-63C6-F14A-9CD5-2AE69EC2604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D3D85-3CB2-B046-AD0B-E3FDFDD3A902}">
  <dimension ref="A2:Q130"/>
  <sheetViews>
    <sheetView showGridLines="0" workbookViewId="0">
      <selection activeCell="C29" sqref="C29"/>
    </sheetView>
  </sheetViews>
  <sheetFormatPr baseColWidth="10" defaultRowHeight="16" x14ac:dyDescent="0.2"/>
  <cols>
    <col min="1" max="1" width="10.83203125" style="14"/>
    <col min="2" max="12" width="13.33203125" style="14" customWidth="1"/>
    <col min="13" max="17" width="10.83203125" style="14"/>
    <col min="18" max="16384" width="10.83203125" style="13"/>
  </cols>
  <sheetData>
    <row r="2" spans="2:13" x14ac:dyDescent="0.2">
      <c r="B2" s="21"/>
      <c r="C2" s="25" t="s">
        <v>5</v>
      </c>
      <c r="D2" s="22"/>
      <c r="E2" s="24" t="s">
        <v>275</v>
      </c>
      <c r="M2" s="13"/>
    </row>
    <row r="3" spans="2:13" x14ac:dyDescent="0.2">
      <c r="B3" s="21" t="s">
        <v>6</v>
      </c>
      <c r="C3" s="23">
        <v>2025</v>
      </c>
      <c r="D3" s="22"/>
      <c r="E3" s="40" t="str">
        <f>CONCATENATE(TEXT(C99,"00"),".",TEXT(C100,"00"),".",TEXT(C3,0))</f>
        <v>20.04.2025</v>
      </c>
    </row>
    <row r="4" spans="2:13" x14ac:dyDescent="0.2">
      <c r="B4" s="21"/>
      <c r="C4" s="21"/>
      <c r="D4" s="20"/>
      <c r="E4" s="20"/>
    </row>
    <row r="5" spans="2:13" ht="19" x14ac:dyDescent="0.25">
      <c r="B5" s="54" t="s">
        <v>274</v>
      </c>
      <c r="C5" s="55"/>
      <c r="D5" s="55"/>
      <c r="E5" s="55"/>
      <c r="F5" s="56"/>
      <c r="G5" s="19"/>
      <c r="H5" s="54" t="s">
        <v>273</v>
      </c>
      <c r="I5" s="55"/>
      <c r="J5" s="55"/>
      <c r="K5" s="55"/>
      <c r="L5" s="56"/>
    </row>
    <row r="6" spans="2:13" x14ac:dyDescent="0.2">
      <c r="B6" s="18" t="s">
        <v>272</v>
      </c>
      <c r="C6" s="18" t="s">
        <v>271</v>
      </c>
      <c r="D6" s="18" t="s">
        <v>270</v>
      </c>
      <c r="E6" s="18" t="s">
        <v>269</v>
      </c>
      <c r="F6" s="18" t="s">
        <v>268</v>
      </c>
      <c r="G6" s="17"/>
      <c r="H6" s="16">
        <f t="shared" ref="H6:H37" si="0">INT(275*(VALUE(MID(B6,4,2))/9))-IF(OR(MOD(VALUE(RIGHT(B6,4)),400)=0,AND(MOD(VALUE(RIGHT(B6,4)),4)=0,MOD(VALUE(RIGHT(B6,4)),100)&lt;&gt;0)),1,2)+VALUE(LEFT(B6,2))-30</f>
        <v>90</v>
      </c>
      <c r="I6" s="16">
        <f t="shared" ref="I6:I37" si="1">INT(275*(VALUE(MID(C6,4,2))/9))-IF(OR(MOD(VALUE(RIGHT(C6,4)),400)=0,AND(MOD(VALUE(RIGHT(C6,4)),4)=0,MOD(VALUE(RIGHT(C6,4)),100)&lt;&gt;0)),1,2)+VALUE(LEFT(C6,2))-30</f>
        <v>105</v>
      </c>
      <c r="J6" s="16">
        <f t="shared" ref="J6:J37" si="2">INT(275*(VALUE(MID(D6,4,2))/9))-IF(OR(MOD(VALUE(RIGHT(D6,4)),400)=0,AND(MOD(VALUE(RIGHT(D6,4)),4)=0,MOD(VALUE(RIGHT(D6,4)),100)&lt;&gt;0)),1,2)+VALUE(LEFT(D6,2))-30</f>
        <v>99</v>
      </c>
      <c r="K6" s="16">
        <f t="shared" ref="K6:K37" si="3">INT(275*(VALUE(MID(E6,4,2))/9))-IF(OR(MOD(VALUE(RIGHT(E6,4)),400)=0,AND(MOD(VALUE(RIGHT(E6,4)),4)=0,MOD(VALUE(RIGHT(E6,4)),100)&lt;&gt;0)),1,2)+VALUE(LEFT(E6,2))-30</f>
        <v>114</v>
      </c>
      <c r="L6" s="16">
        <f t="shared" ref="L6:L37" si="4">INT(275*(VALUE(MID(F6,4,2))/9))-IF(OR(MOD(VALUE(RIGHT(F6,4)),400)=0,AND(MOD(VALUE(RIGHT(F6,4)),4)=0,MOD(VALUE(RIGHT(F6,4)),100)&lt;&gt;0)),1,2)+VALUE(LEFT(F6,2))-30</f>
        <v>100</v>
      </c>
    </row>
    <row r="7" spans="2:13" x14ac:dyDescent="0.2">
      <c r="B7" s="18" t="s">
        <v>266</v>
      </c>
      <c r="C7" s="18" t="s">
        <v>265</v>
      </c>
      <c r="D7" s="18" t="s">
        <v>264</v>
      </c>
      <c r="E7" s="18" t="s">
        <v>263</v>
      </c>
      <c r="F7" s="18" t="s">
        <v>262</v>
      </c>
      <c r="G7" s="17"/>
      <c r="H7" s="16">
        <f t="shared" si="0"/>
        <v>110</v>
      </c>
      <c r="I7" s="16">
        <f t="shared" si="1"/>
        <v>97</v>
      </c>
      <c r="J7" s="16">
        <f t="shared" si="2"/>
        <v>115</v>
      </c>
      <c r="K7" s="16">
        <f t="shared" si="3"/>
        <v>105</v>
      </c>
      <c r="L7" s="16">
        <f t="shared" si="4"/>
        <v>92</v>
      </c>
    </row>
    <row r="8" spans="2:13" x14ac:dyDescent="0.2">
      <c r="B8" s="18" t="s">
        <v>260</v>
      </c>
      <c r="C8" s="18" t="s">
        <v>259</v>
      </c>
      <c r="D8" s="18" t="s">
        <v>258</v>
      </c>
      <c r="E8" s="18" t="s">
        <v>257</v>
      </c>
      <c r="F8" s="18" t="s">
        <v>256</v>
      </c>
      <c r="G8" s="17"/>
      <c r="H8" s="16">
        <f t="shared" si="0"/>
        <v>102</v>
      </c>
      <c r="I8" s="16">
        <f t="shared" si="1"/>
        <v>120</v>
      </c>
      <c r="J8" s="16">
        <f t="shared" si="2"/>
        <v>104</v>
      </c>
      <c r="K8" s="16">
        <f t="shared" si="3"/>
        <v>121</v>
      </c>
      <c r="L8" s="16">
        <f t="shared" si="4"/>
        <v>112</v>
      </c>
    </row>
    <row r="9" spans="2:13" x14ac:dyDescent="0.2">
      <c r="B9" s="18" t="s">
        <v>254</v>
      </c>
      <c r="C9" s="18" t="s">
        <v>253</v>
      </c>
      <c r="D9" s="18" t="s">
        <v>252</v>
      </c>
      <c r="E9" s="18" t="s">
        <v>251</v>
      </c>
      <c r="F9" s="18" t="s">
        <v>250</v>
      </c>
      <c r="G9" s="17"/>
      <c r="H9" s="16">
        <f t="shared" si="0"/>
        <v>86</v>
      </c>
      <c r="I9" s="16">
        <f t="shared" si="1"/>
        <v>102</v>
      </c>
      <c r="J9" s="16">
        <f t="shared" si="2"/>
        <v>95</v>
      </c>
      <c r="K9" s="16">
        <f t="shared" si="3"/>
        <v>110</v>
      </c>
      <c r="L9" s="16">
        <f t="shared" si="4"/>
        <v>96</v>
      </c>
    </row>
    <row r="10" spans="2:13" x14ac:dyDescent="0.2">
      <c r="B10" s="18" t="s">
        <v>248</v>
      </c>
      <c r="C10" s="18" t="s">
        <v>247</v>
      </c>
      <c r="D10" s="18" t="s">
        <v>246</v>
      </c>
      <c r="E10" s="18" t="s">
        <v>245</v>
      </c>
      <c r="F10" s="18" t="s">
        <v>244</v>
      </c>
      <c r="G10" s="17"/>
      <c r="H10" s="16">
        <f t="shared" si="0"/>
        <v>106</v>
      </c>
      <c r="I10" s="16">
        <f t="shared" si="1"/>
        <v>94</v>
      </c>
      <c r="J10" s="16">
        <f t="shared" si="2"/>
        <v>108</v>
      </c>
      <c r="K10" s="16">
        <f t="shared" si="3"/>
        <v>102</v>
      </c>
      <c r="L10" s="16">
        <f t="shared" si="4"/>
        <v>119</v>
      </c>
    </row>
    <row r="11" spans="2:13" x14ac:dyDescent="0.2">
      <c r="B11" s="18" t="s">
        <v>242</v>
      </c>
      <c r="C11" s="18" t="s">
        <v>241</v>
      </c>
      <c r="D11" s="18" t="s">
        <v>240</v>
      </c>
      <c r="E11" s="18" t="s">
        <v>239</v>
      </c>
      <c r="F11" s="18" t="s">
        <v>238</v>
      </c>
      <c r="G11" s="17"/>
      <c r="H11" s="16">
        <f t="shared" si="0"/>
        <v>98</v>
      </c>
      <c r="I11" s="16">
        <f t="shared" si="1"/>
        <v>113</v>
      </c>
      <c r="J11" s="16">
        <f t="shared" si="2"/>
        <v>100</v>
      </c>
      <c r="K11" s="16">
        <f t="shared" si="3"/>
        <v>117</v>
      </c>
      <c r="L11" s="16">
        <f t="shared" si="4"/>
        <v>108</v>
      </c>
    </row>
    <row r="12" spans="2:13" x14ac:dyDescent="0.2">
      <c r="B12" s="18" t="s">
        <v>236</v>
      </c>
      <c r="C12" s="18" t="s">
        <v>235</v>
      </c>
      <c r="D12" s="18" t="s">
        <v>234</v>
      </c>
      <c r="E12" s="18" t="s">
        <v>233</v>
      </c>
      <c r="F12" s="18" t="s">
        <v>232</v>
      </c>
      <c r="G12" s="17"/>
      <c r="H12" s="16">
        <f t="shared" si="0"/>
        <v>83</v>
      </c>
      <c r="I12" s="16">
        <f t="shared" si="1"/>
        <v>105</v>
      </c>
      <c r="J12" s="16">
        <f t="shared" si="2"/>
        <v>92</v>
      </c>
      <c r="K12" s="16">
        <f t="shared" si="3"/>
        <v>106</v>
      </c>
      <c r="L12" s="16">
        <f t="shared" si="4"/>
        <v>93</v>
      </c>
    </row>
    <row r="13" spans="2:13" x14ac:dyDescent="0.2">
      <c r="B13" s="18" t="s">
        <v>230</v>
      </c>
      <c r="C13" s="18" t="s">
        <v>229</v>
      </c>
      <c r="D13" s="18" t="s">
        <v>228</v>
      </c>
      <c r="E13" s="18" t="s">
        <v>227</v>
      </c>
      <c r="F13" s="18" t="s">
        <v>226</v>
      </c>
      <c r="G13" s="17"/>
      <c r="H13" s="16">
        <f t="shared" si="0"/>
        <v>102</v>
      </c>
      <c r="I13" s="16">
        <f t="shared" si="1"/>
        <v>121</v>
      </c>
      <c r="J13" s="16">
        <f t="shared" si="2"/>
        <v>111</v>
      </c>
      <c r="K13" s="16">
        <f t="shared" si="3"/>
        <v>98</v>
      </c>
      <c r="L13" s="16">
        <f t="shared" si="4"/>
        <v>112</v>
      </c>
    </row>
    <row r="14" spans="2:13" x14ac:dyDescent="0.2">
      <c r="B14" s="18" t="s">
        <v>224</v>
      </c>
      <c r="C14" s="18" t="s">
        <v>223</v>
      </c>
      <c r="D14" s="18" t="s">
        <v>222</v>
      </c>
      <c r="E14" s="18" t="s">
        <v>221</v>
      </c>
      <c r="F14" s="18" t="s">
        <v>220</v>
      </c>
      <c r="G14" s="17"/>
      <c r="H14" s="16">
        <f t="shared" si="0"/>
        <v>94</v>
      </c>
      <c r="I14" s="16">
        <f t="shared" si="1"/>
        <v>110</v>
      </c>
      <c r="J14" s="16">
        <f t="shared" si="2"/>
        <v>96</v>
      </c>
      <c r="K14" s="16">
        <f t="shared" si="3"/>
        <v>114</v>
      </c>
      <c r="L14" s="16">
        <f t="shared" si="4"/>
        <v>104</v>
      </c>
    </row>
    <row r="15" spans="2:13" x14ac:dyDescent="0.2">
      <c r="B15" s="18" t="s">
        <v>218</v>
      </c>
      <c r="C15" s="18" t="s">
        <v>217</v>
      </c>
      <c r="D15" s="18" t="s">
        <v>216</v>
      </c>
      <c r="E15" s="18" t="s">
        <v>215</v>
      </c>
      <c r="F15" s="18" t="s">
        <v>214</v>
      </c>
      <c r="G15" s="17"/>
      <c r="H15" s="16">
        <f t="shared" si="0"/>
        <v>114</v>
      </c>
      <c r="I15" s="16">
        <f t="shared" si="1"/>
        <v>101</v>
      </c>
      <c r="J15" s="16">
        <f t="shared" si="2"/>
        <v>119</v>
      </c>
      <c r="K15" s="16">
        <f t="shared" si="3"/>
        <v>102</v>
      </c>
      <c r="L15" s="16">
        <f t="shared" si="4"/>
        <v>120</v>
      </c>
    </row>
    <row r="16" spans="2:13" x14ac:dyDescent="0.2">
      <c r="B16" s="18" t="s">
        <v>212</v>
      </c>
      <c r="C16" s="18" t="s">
        <v>211</v>
      </c>
      <c r="D16" s="18" t="s">
        <v>210</v>
      </c>
      <c r="E16" s="18" t="s">
        <v>209</v>
      </c>
      <c r="F16" s="18" t="s">
        <v>208</v>
      </c>
      <c r="G16" s="17"/>
      <c r="H16" s="16">
        <f t="shared" si="0"/>
        <v>99</v>
      </c>
      <c r="I16" s="16">
        <f t="shared" si="1"/>
        <v>117</v>
      </c>
      <c r="J16" s="16">
        <f t="shared" si="2"/>
        <v>108</v>
      </c>
      <c r="K16" s="16">
        <f t="shared" si="3"/>
        <v>94</v>
      </c>
      <c r="L16" s="16">
        <f t="shared" si="4"/>
        <v>109</v>
      </c>
    </row>
    <row r="17" spans="2:15" x14ac:dyDescent="0.2">
      <c r="B17" s="18" t="s">
        <v>206</v>
      </c>
      <c r="C17" s="18" t="s">
        <v>205</v>
      </c>
      <c r="D17" s="18" t="s">
        <v>204</v>
      </c>
      <c r="E17" s="18" t="s">
        <v>203</v>
      </c>
      <c r="F17" s="18" t="s">
        <v>202</v>
      </c>
      <c r="G17" s="17"/>
      <c r="H17" s="16">
        <f t="shared" si="0"/>
        <v>90</v>
      </c>
      <c r="I17" s="16">
        <f t="shared" si="1"/>
        <v>106</v>
      </c>
      <c r="J17" s="16">
        <f t="shared" si="2"/>
        <v>92</v>
      </c>
      <c r="K17" s="16">
        <f t="shared" si="3"/>
        <v>114</v>
      </c>
      <c r="L17" s="16">
        <f t="shared" si="4"/>
        <v>100</v>
      </c>
    </row>
    <row r="18" spans="2:15" x14ac:dyDescent="0.2">
      <c r="B18" s="18" t="s">
        <v>200</v>
      </c>
      <c r="C18" s="18" t="s">
        <v>199</v>
      </c>
      <c r="D18" s="18" t="s">
        <v>198</v>
      </c>
      <c r="E18" s="18" t="s">
        <v>197</v>
      </c>
      <c r="F18" s="18" t="s">
        <v>196</v>
      </c>
      <c r="G18" s="17"/>
      <c r="H18" s="16">
        <f t="shared" si="0"/>
        <v>110</v>
      </c>
      <c r="I18" s="16">
        <f t="shared" si="1"/>
        <v>98</v>
      </c>
      <c r="J18" s="16">
        <f t="shared" si="2"/>
        <v>112</v>
      </c>
      <c r="K18" s="16">
        <f t="shared" si="3"/>
        <v>99</v>
      </c>
      <c r="L18" s="16">
        <f t="shared" si="4"/>
        <v>116</v>
      </c>
    </row>
    <row r="19" spans="2:15" x14ac:dyDescent="0.2">
      <c r="B19" s="18" t="s">
        <v>195</v>
      </c>
      <c r="C19" s="18" t="s">
        <v>194</v>
      </c>
      <c r="D19" s="18" t="s">
        <v>193</v>
      </c>
      <c r="E19" s="18" t="s">
        <v>192</v>
      </c>
      <c r="F19" s="18" t="s">
        <v>191</v>
      </c>
      <c r="G19" s="17"/>
      <c r="H19" s="16">
        <f t="shared" si="0"/>
        <v>95</v>
      </c>
      <c r="I19" s="16">
        <f t="shared" si="1"/>
        <v>113</v>
      </c>
      <c r="J19" s="16">
        <f t="shared" si="2"/>
        <v>104</v>
      </c>
      <c r="K19" s="16">
        <f t="shared" si="3"/>
        <v>121</v>
      </c>
      <c r="L19" s="16">
        <f t="shared" si="4"/>
        <v>105</v>
      </c>
    </row>
    <row r="20" spans="2:15" x14ac:dyDescent="0.2">
      <c r="B20" s="18" t="s">
        <v>189</v>
      </c>
      <c r="C20" s="18" t="s">
        <v>188</v>
      </c>
      <c r="D20" s="18" t="s">
        <v>187</v>
      </c>
      <c r="E20" s="18" t="s">
        <v>186</v>
      </c>
      <c r="F20" s="18" t="s">
        <v>185</v>
      </c>
      <c r="G20" s="17"/>
      <c r="H20" s="16">
        <f t="shared" si="0"/>
        <v>87</v>
      </c>
      <c r="I20" s="16">
        <f t="shared" si="1"/>
        <v>102</v>
      </c>
      <c r="J20" s="16">
        <f t="shared" si="2"/>
        <v>120</v>
      </c>
      <c r="K20" s="16">
        <f t="shared" si="3"/>
        <v>110</v>
      </c>
      <c r="L20" s="16">
        <f t="shared" si="4"/>
        <v>97</v>
      </c>
    </row>
    <row r="21" spans="2:15" x14ac:dyDescent="0.2">
      <c r="B21" s="18" t="s">
        <v>183</v>
      </c>
      <c r="C21" s="18" t="s">
        <v>182</v>
      </c>
      <c r="D21" s="18" t="s">
        <v>181</v>
      </c>
      <c r="E21" s="18" t="s">
        <v>180</v>
      </c>
      <c r="F21" s="18" t="s">
        <v>179</v>
      </c>
      <c r="G21" s="17"/>
      <c r="H21" s="16">
        <f t="shared" si="0"/>
        <v>106</v>
      </c>
      <c r="I21" s="16">
        <f t="shared" si="1"/>
        <v>94</v>
      </c>
      <c r="J21" s="16">
        <f t="shared" si="2"/>
        <v>108</v>
      </c>
      <c r="K21" s="16">
        <f t="shared" si="3"/>
        <v>95</v>
      </c>
      <c r="L21" s="16">
        <f t="shared" si="4"/>
        <v>119</v>
      </c>
    </row>
    <row r="22" spans="2:15" x14ac:dyDescent="0.2">
      <c r="B22" s="18" t="s">
        <v>177</v>
      </c>
      <c r="C22" s="18" t="s">
        <v>176</v>
      </c>
      <c r="D22" s="18" t="s">
        <v>175</v>
      </c>
      <c r="E22" s="18" t="s">
        <v>174</v>
      </c>
      <c r="F22" s="18" t="s">
        <v>173</v>
      </c>
      <c r="G22" s="17"/>
      <c r="H22" s="16">
        <f t="shared" si="0"/>
        <v>91</v>
      </c>
      <c r="I22" s="16">
        <f t="shared" si="1"/>
        <v>114</v>
      </c>
      <c r="J22" s="16">
        <f t="shared" si="2"/>
        <v>100</v>
      </c>
      <c r="K22" s="16">
        <f t="shared" si="3"/>
        <v>118</v>
      </c>
      <c r="L22" s="16">
        <f t="shared" si="4"/>
        <v>101</v>
      </c>
    </row>
    <row r="23" spans="2:15" x14ac:dyDescent="0.2">
      <c r="B23" s="18" t="s">
        <v>172</v>
      </c>
      <c r="C23" s="18" t="s">
        <v>171</v>
      </c>
      <c r="D23" s="18" t="s">
        <v>170</v>
      </c>
      <c r="E23" s="18" t="s">
        <v>169</v>
      </c>
      <c r="F23" s="18" t="s">
        <v>168</v>
      </c>
      <c r="G23" s="17"/>
      <c r="H23" s="16">
        <f t="shared" si="0"/>
        <v>111</v>
      </c>
      <c r="I23" s="16">
        <f t="shared" si="1"/>
        <v>98</v>
      </c>
      <c r="J23" s="16">
        <f t="shared" si="2"/>
        <v>116</v>
      </c>
      <c r="K23" s="16">
        <f t="shared" si="3"/>
        <v>106</v>
      </c>
      <c r="L23" s="16">
        <f t="shared" si="4"/>
        <v>93</v>
      </c>
    </row>
    <row r="24" spans="2:15" x14ac:dyDescent="0.2">
      <c r="B24" s="18" t="s">
        <v>167</v>
      </c>
      <c r="C24" s="18" t="s">
        <v>166</v>
      </c>
      <c r="D24" s="18" t="s">
        <v>165</v>
      </c>
      <c r="E24" s="18" t="s">
        <v>164</v>
      </c>
      <c r="F24" s="18" t="s">
        <v>163</v>
      </c>
      <c r="G24" s="17"/>
      <c r="H24" s="16">
        <f t="shared" si="0"/>
        <v>103</v>
      </c>
      <c r="I24" s="16">
        <f t="shared" si="1"/>
        <v>121</v>
      </c>
      <c r="J24" s="16">
        <f t="shared" si="2"/>
        <v>105</v>
      </c>
      <c r="K24" s="16">
        <f t="shared" si="3"/>
        <v>91</v>
      </c>
      <c r="L24" s="16">
        <f t="shared" si="4"/>
        <v>113</v>
      </c>
    </row>
    <row r="25" spans="2:15" x14ac:dyDescent="0.2">
      <c r="B25" s="18" t="s">
        <v>162</v>
      </c>
      <c r="C25" s="18" t="s">
        <v>161</v>
      </c>
      <c r="D25" s="18" t="s">
        <v>160</v>
      </c>
      <c r="E25" s="18" t="s">
        <v>159</v>
      </c>
      <c r="F25" s="18" t="s">
        <v>158</v>
      </c>
      <c r="G25" s="17"/>
      <c r="H25" s="16">
        <f t="shared" si="0"/>
        <v>87</v>
      </c>
      <c r="I25" s="16">
        <f t="shared" si="1"/>
        <v>110</v>
      </c>
      <c r="J25" s="16">
        <f t="shared" si="2"/>
        <v>96</v>
      </c>
      <c r="K25" s="16">
        <f t="shared" si="3"/>
        <v>111</v>
      </c>
      <c r="L25" s="16">
        <f t="shared" si="4"/>
        <v>104</v>
      </c>
      <c r="O25" s="43"/>
    </row>
    <row r="26" spans="2:15" x14ac:dyDescent="0.2">
      <c r="B26" s="18" t="s">
        <v>157</v>
      </c>
      <c r="C26" s="18" t="s">
        <v>156</v>
      </c>
      <c r="D26" s="18" t="s">
        <v>155</v>
      </c>
      <c r="E26" s="18" t="s">
        <v>154</v>
      </c>
      <c r="F26" s="18" t="s">
        <v>153</v>
      </c>
      <c r="G26" s="17"/>
      <c r="H26" s="16">
        <f t="shared" si="0"/>
        <v>107</v>
      </c>
      <c r="I26" s="16">
        <f t="shared" si="1"/>
        <v>95</v>
      </c>
      <c r="J26" s="16">
        <f t="shared" si="2"/>
        <v>119</v>
      </c>
      <c r="K26" s="16">
        <f t="shared" si="3"/>
        <v>103</v>
      </c>
      <c r="L26" s="16">
        <f t="shared" si="4"/>
        <v>120</v>
      </c>
      <c r="O26" s="43"/>
    </row>
    <row r="27" spans="2:15" x14ac:dyDescent="0.2">
      <c r="B27" s="18" t="s">
        <v>152</v>
      </c>
      <c r="C27" s="18" t="s">
        <v>151</v>
      </c>
      <c r="D27" s="18" t="s">
        <v>150</v>
      </c>
      <c r="E27" s="18" t="s">
        <v>149</v>
      </c>
      <c r="F27" s="18" t="s">
        <v>148</v>
      </c>
      <c r="G27" s="17"/>
      <c r="H27" s="16">
        <f t="shared" si="0"/>
        <v>99</v>
      </c>
      <c r="I27" s="16">
        <f t="shared" si="1"/>
        <v>117</v>
      </c>
      <c r="J27" s="16">
        <f t="shared" si="2"/>
        <v>101</v>
      </c>
      <c r="K27" s="16">
        <f t="shared" si="3"/>
        <v>94</v>
      </c>
      <c r="L27" s="16">
        <f t="shared" si="4"/>
        <v>109</v>
      </c>
      <c r="O27" s="43"/>
    </row>
    <row r="28" spans="2:15" x14ac:dyDescent="0.2">
      <c r="B28" s="18" t="s">
        <v>147</v>
      </c>
      <c r="C28" s="18" t="s">
        <v>146</v>
      </c>
      <c r="D28" s="18" t="s">
        <v>145</v>
      </c>
      <c r="E28" s="18" t="s">
        <v>144</v>
      </c>
      <c r="F28" s="18" t="s">
        <v>143</v>
      </c>
      <c r="G28" s="17"/>
      <c r="H28" s="16">
        <f t="shared" si="0"/>
        <v>91</v>
      </c>
      <c r="I28" s="16">
        <f t="shared" si="1"/>
        <v>106</v>
      </c>
      <c r="J28" s="16">
        <f t="shared" si="2"/>
        <v>93</v>
      </c>
      <c r="K28" s="16">
        <f t="shared" si="3"/>
        <v>107</v>
      </c>
      <c r="L28" s="16">
        <f t="shared" si="4"/>
        <v>101</v>
      </c>
      <c r="O28" s="43"/>
    </row>
    <row r="29" spans="2:15" x14ac:dyDescent="0.2">
      <c r="B29" s="18" t="s">
        <v>142</v>
      </c>
      <c r="C29" s="18" t="s">
        <v>141</v>
      </c>
      <c r="D29" s="18" t="s">
        <v>140</v>
      </c>
      <c r="E29" s="18" t="s">
        <v>139</v>
      </c>
      <c r="F29" s="18" t="s">
        <v>138</v>
      </c>
      <c r="G29" s="17"/>
      <c r="H29" s="16">
        <f t="shared" si="0"/>
        <v>103</v>
      </c>
      <c r="I29" s="16">
        <f t="shared" si="1"/>
        <v>91</v>
      </c>
      <c r="J29" s="16">
        <f t="shared" si="2"/>
        <v>112</v>
      </c>
      <c r="K29" s="16">
        <f t="shared" si="3"/>
        <v>99</v>
      </c>
      <c r="L29" s="16">
        <f t="shared" si="4"/>
        <v>116</v>
      </c>
      <c r="O29" s="43"/>
    </row>
    <row r="30" spans="2:15" x14ac:dyDescent="0.2">
      <c r="B30" s="18" t="s">
        <v>137</v>
      </c>
      <c r="C30" s="18" t="s">
        <v>136</v>
      </c>
      <c r="D30" s="18" t="s">
        <v>135</v>
      </c>
      <c r="E30" s="18">
        <v>45382</v>
      </c>
      <c r="F30" s="18" t="s">
        <v>134</v>
      </c>
      <c r="G30" s="17"/>
      <c r="H30" s="16">
        <f t="shared" si="0"/>
        <v>95</v>
      </c>
      <c r="I30" s="16">
        <f t="shared" si="1"/>
        <v>111</v>
      </c>
      <c r="J30" s="16">
        <f t="shared" si="2"/>
        <v>104</v>
      </c>
      <c r="K30" s="16">
        <f>INT(275*(MONTH(E30)/9))-IF(OR(MOD(VALUE(RIGHT(E30,4)),400)=0,AND(MOD(VALUE(RIGHT(E30,4)),4)=0,MOD(VALUE(RIGHT(E30,4)),100)&lt;&gt;0)),1,2)+VALUE(LEFT(E30,2))-30</f>
        <v>104</v>
      </c>
      <c r="L30" s="16">
        <f t="shared" si="4"/>
        <v>105</v>
      </c>
      <c r="O30" s="43"/>
    </row>
    <row r="31" spans="2:15" x14ac:dyDescent="0.2">
      <c r="B31" s="18" t="s">
        <v>133</v>
      </c>
      <c r="C31" s="18" t="s">
        <v>132</v>
      </c>
      <c r="D31" s="18" t="s">
        <v>131</v>
      </c>
      <c r="E31" s="18" t="s">
        <v>130</v>
      </c>
      <c r="F31" s="18" t="s">
        <v>129</v>
      </c>
      <c r="G31" s="17"/>
      <c r="H31" s="16">
        <f t="shared" si="0"/>
        <v>87</v>
      </c>
      <c r="I31" s="16">
        <f t="shared" si="1"/>
        <v>102</v>
      </c>
      <c r="J31" s="16">
        <f t="shared" si="2"/>
        <v>120</v>
      </c>
      <c r="K31" s="16">
        <f t="shared" si="3"/>
        <v>110</v>
      </c>
      <c r="L31" s="16">
        <f t="shared" si="4"/>
        <v>97</v>
      </c>
    </row>
    <row r="32" spans="2:15" x14ac:dyDescent="0.2">
      <c r="B32" s="18" t="s">
        <v>128</v>
      </c>
      <c r="C32" s="18" t="s">
        <v>127</v>
      </c>
      <c r="D32" s="18" t="s">
        <v>126</v>
      </c>
      <c r="E32" s="18" t="s">
        <v>125</v>
      </c>
      <c r="F32" s="18" t="s">
        <v>124</v>
      </c>
      <c r="G32" s="17"/>
      <c r="H32" s="16">
        <f t="shared" si="0"/>
        <v>107</v>
      </c>
      <c r="I32" s="16">
        <f t="shared" si="1"/>
        <v>94</v>
      </c>
      <c r="J32" s="16">
        <f t="shared" si="2"/>
        <v>109</v>
      </c>
      <c r="K32" s="16">
        <f t="shared" si="3"/>
        <v>95</v>
      </c>
      <c r="L32" s="16">
        <f t="shared" si="4"/>
        <v>110</v>
      </c>
    </row>
    <row r="33" spans="2:12" x14ac:dyDescent="0.2">
      <c r="B33" s="18" t="s">
        <v>123</v>
      </c>
      <c r="C33" s="18" t="s">
        <v>122</v>
      </c>
      <c r="D33" s="18" t="s">
        <v>121</v>
      </c>
      <c r="E33" s="18" t="s">
        <v>120</v>
      </c>
      <c r="F33" s="18" t="s">
        <v>119</v>
      </c>
      <c r="G33" s="17"/>
      <c r="H33" s="16">
        <f t="shared" si="0"/>
        <v>91</v>
      </c>
      <c r="I33" s="16">
        <f t="shared" si="1"/>
        <v>107</v>
      </c>
      <c r="J33" s="16">
        <f t="shared" si="2"/>
        <v>100</v>
      </c>
      <c r="K33" s="16">
        <f t="shared" si="3"/>
        <v>118</v>
      </c>
      <c r="L33" s="16">
        <f t="shared" si="4"/>
        <v>101</v>
      </c>
    </row>
    <row r="34" spans="2:12" x14ac:dyDescent="0.2">
      <c r="B34" s="18" t="s">
        <v>118</v>
      </c>
      <c r="C34" s="18" t="s">
        <v>117</v>
      </c>
      <c r="D34" s="18" t="s">
        <v>116</v>
      </c>
      <c r="E34" s="18" t="s">
        <v>115</v>
      </c>
      <c r="F34" s="18" t="s">
        <v>114</v>
      </c>
      <c r="G34" s="17"/>
      <c r="H34" s="16">
        <f t="shared" si="0"/>
        <v>111</v>
      </c>
      <c r="I34" s="16">
        <f t="shared" si="1"/>
        <v>99</v>
      </c>
      <c r="J34" s="16">
        <f t="shared" si="2"/>
        <v>116</v>
      </c>
      <c r="K34" s="16">
        <f t="shared" si="3"/>
        <v>107</v>
      </c>
      <c r="L34" s="16">
        <f t="shared" si="4"/>
        <v>93</v>
      </c>
    </row>
    <row r="35" spans="2:12" x14ac:dyDescent="0.2">
      <c r="B35" s="18" t="s">
        <v>113</v>
      </c>
      <c r="C35" s="18" t="s">
        <v>112</v>
      </c>
      <c r="D35" s="18" t="s">
        <v>111</v>
      </c>
      <c r="E35" s="18" t="s">
        <v>110</v>
      </c>
      <c r="F35" s="18" t="s">
        <v>109</v>
      </c>
      <c r="G35" s="17"/>
      <c r="H35" s="16">
        <f t="shared" si="0"/>
        <v>103</v>
      </c>
      <c r="I35" s="16">
        <f t="shared" si="1"/>
        <v>121</v>
      </c>
      <c r="J35" s="16">
        <f t="shared" si="2"/>
        <v>105</v>
      </c>
      <c r="K35" s="16">
        <f t="shared" si="3"/>
        <v>91</v>
      </c>
      <c r="L35" s="16">
        <f t="shared" si="4"/>
        <v>113</v>
      </c>
    </row>
    <row r="36" spans="2:12" x14ac:dyDescent="0.2">
      <c r="B36" s="18" t="s">
        <v>108</v>
      </c>
      <c r="C36" s="18" t="s">
        <v>107</v>
      </c>
      <c r="D36" s="18" t="s">
        <v>106</v>
      </c>
      <c r="E36" s="18" t="s">
        <v>105</v>
      </c>
      <c r="F36" s="18" t="s">
        <v>104</v>
      </c>
      <c r="G36" s="17"/>
      <c r="H36" s="16">
        <f t="shared" si="0"/>
        <v>88</v>
      </c>
      <c r="I36" s="16">
        <f t="shared" si="1"/>
        <v>110</v>
      </c>
      <c r="J36" s="16">
        <f t="shared" si="2"/>
        <v>97</v>
      </c>
      <c r="K36" s="16">
        <f t="shared" si="3"/>
        <v>111</v>
      </c>
      <c r="L36" s="16">
        <f t="shared" si="4"/>
        <v>98</v>
      </c>
    </row>
    <row r="37" spans="2:12" x14ac:dyDescent="0.2">
      <c r="B37" s="18" t="s">
        <v>103</v>
      </c>
      <c r="C37" s="18" t="s">
        <v>102</v>
      </c>
      <c r="D37" s="18" t="s">
        <v>101</v>
      </c>
      <c r="E37" s="18" t="s">
        <v>100</v>
      </c>
      <c r="F37" s="18" t="s">
        <v>99</v>
      </c>
      <c r="G37" s="17"/>
      <c r="H37" s="16">
        <f t="shared" si="0"/>
        <v>107</v>
      </c>
      <c r="I37" s="16">
        <f t="shared" si="1"/>
        <v>95</v>
      </c>
      <c r="J37" s="16">
        <f t="shared" si="2"/>
        <v>109</v>
      </c>
      <c r="K37" s="16">
        <f t="shared" si="3"/>
        <v>103</v>
      </c>
      <c r="L37" s="16">
        <f t="shared" si="4"/>
        <v>120</v>
      </c>
    </row>
    <row r="38" spans="2:12" x14ac:dyDescent="0.2">
      <c r="B38" s="18" t="s">
        <v>98</v>
      </c>
      <c r="C38" s="18" t="s">
        <v>97</v>
      </c>
      <c r="D38" s="18" t="s">
        <v>96</v>
      </c>
      <c r="E38" s="18" t="s">
        <v>95</v>
      </c>
      <c r="F38" s="18" t="s">
        <v>94</v>
      </c>
      <c r="G38" s="17"/>
      <c r="H38" s="16">
        <f t="shared" ref="H38:H55" si="5">INT(275*(VALUE(MID(B38,4,2))/9))-IF(OR(MOD(VALUE(RIGHT(B38,4)),400)=0,AND(MOD(VALUE(RIGHT(B38,4)),4)=0,MOD(VALUE(RIGHT(B38,4)),100)&lt;&gt;0)),1,2)+VALUE(LEFT(B38,2))-30</f>
        <v>99</v>
      </c>
      <c r="I38" s="16">
        <f t="shared" ref="I38:I55" si="6">INT(275*(VALUE(MID(C38,4,2))/9))-IF(OR(MOD(VALUE(RIGHT(C38,4)),400)=0,AND(MOD(VALUE(RIGHT(C38,4)),4)=0,MOD(VALUE(RIGHT(C38,4)),100)&lt;&gt;0)),1,2)+VALUE(LEFT(C38,2))-30</f>
        <v>118</v>
      </c>
      <c r="J38" s="16">
        <f t="shared" ref="J38:J55" si="7">INT(275*(VALUE(MID(D38,4,2))/9))-IF(OR(MOD(VALUE(RIGHT(D38,4)),400)=0,AND(MOD(VALUE(RIGHT(D38,4)),4)=0,MOD(VALUE(RIGHT(D38,4)),100)&lt;&gt;0)),1,2)+VALUE(LEFT(D38,2))-30</f>
        <v>101</v>
      </c>
      <c r="K38" s="16">
        <f t="shared" ref="K38:K55" si="8">INT(275*(VALUE(MID(E38,4,2))/9))-IF(OR(MOD(VALUE(RIGHT(E38,4)),400)=0,AND(MOD(VALUE(RIGHT(E38,4)),4)=0,MOD(VALUE(RIGHT(E38,4)),100)&lt;&gt;0)),1,2)+VALUE(LEFT(E38,2))-30</f>
        <v>119</v>
      </c>
      <c r="L38" s="16">
        <f t="shared" ref="L38:L55" si="9">INT(275*(VALUE(MID(F38,4,2))/9))-IF(OR(MOD(VALUE(RIGHT(F38,4)),400)=0,AND(MOD(VALUE(RIGHT(F38,4)),4)=0,MOD(VALUE(RIGHT(F38,4)),100)&lt;&gt;0)),1,2)+VALUE(LEFT(F38,2))-30</f>
        <v>109</v>
      </c>
    </row>
    <row r="39" spans="2:12" x14ac:dyDescent="0.2">
      <c r="B39" s="18" t="s">
        <v>93</v>
      </c>
      <c r="C39" s="18" t="s">
        <v>92</v>
      </c>
      <c r="D39" s="18" t="s">
        <v>91</v>
      </c>
      <c r="E39" s="18" t="s">
        <v>90</v>
      </c>
      <c r="F39" s="18" t="s">
        <v>89</v>
      </c>
      <c r="G39" s="17"/>
      <c r="H39" s="16">
        <f t="shared" si="5"/>
        <v>84</v>
      </c>
      <c r="I39" s="16">
        <f t="shared" si="6"/>
        <v>106</v>
      </c>
      <c r="J39" s="16">
        <f t="shared" si="7"/>
        <v>93</v>
      </c>
      <c r="K39" s="16">
        <f t="shared" si="8"/>
        <v>107</v>
      </c>
      <c r="L39" s="16">
        <f t="shared" si="9"/>
        <v>94</v>
      </c>
    </row>
    <row r="40" spans="2:12" x14ac:dyDescent="0.2">
      <c r="B40" s="18" t="s">
        <v>88</v>
      </c>
      <c r="C40" s="18" t="s">
        <v>87</v>
      </c>
      <c r="D40" s="18" t="s">
        <v>86</v>
      </c>
      <c r="E40" s="18" t="s">
        <v>85</v>
      </c>
      <c r="F40" s="18" t="s">
        <v>84</v>
      </c>
      <c r="G40" s="17"/>
      <c r="H40" s="16">
        <f t="shared" si="5"/>
        <v>104</v>
      </c>
      <c r="I40" s="16">
        <f t="shared" si="6"/>
        <v>91</v>
      </c>
      <c r="J40" s="16">
        <f t="shared" si="7"/>
        <v>113</v>
      </c>
      <c r="K40" s="16">
        <f t="shared" si="8"/>
        <v>99</v>
      </c>
      <c r="L40" s="16">
        <f t="shared" si="9"/>
        <v>117</v>
      </c>
    </row>
    <row r="41" spans="2:12" x14ac:dyDescent="0.2">
      <c r="B41" s="18" t="s">
        <v>83</v>
      </c>
      <c r="C41" s="18" t="s">
        <v>82</v>
      </c>
      <c r="D41" s="18" t="s">
        <v>81</v>
      </c>
      <c r="E41" s="18" t="s">
        <v>80</v>
      </c>
      <c r="F41" s="18" t="s">
        <v>79</v>
      </c>
      <c r="G41" s="17"/>
      <c r="H41" s="16">
        <f t="shared" si="5"/>
        <v>95</v>
      </c>
      <c r="I41" s="16">
        <f t="shared" si="6"/>
        <v>111</v>
      </c>
      <c r="J41" s="16">
        <f t="shared" si="7"/>
        <v>97</v>
      </c>
      <c r="K41" s="16">
        <f t="shared" si="8"/>
        <v>115</v>
      </c>
      <c r="L41" s="16">
        <f t="shared" si="9"/>
        <v>105</v>
      </c>
    </row>
    <row r="42" spans="2:12" x14ac:dyDescent="0.2">
      <c r="B42" s="18" t="s">
        <v>78</v>
      </c>
      <c r="C42" s="18" t="s">
        <v>77</v>
      </c>
      <c r="D42" s="18" t="s">
        <v>76</v>
      </c>
      <c r="E42" s="18" t="s">
        <v>75</v>
      </c>
      <c r="F42" s="18" t="s">
        <v>74</v>
      </c>
      <c r="G42" s="17"/>
      <c r="H42" s="16">
        <f t="shared" si="5"/>
        <v>115</v>
      </c>
      <c r="I42" s="16">
        <f t="shared" si="6"/>
        <v>103</v>
      </c>
      <c r="J42" s="16">
        <f t="shared" si="7"/>
        <v>120</v>
      </c>
      <c r="K42" s="16">
        <f t="shared" si="8"/>
        <v>104</v>
      </c>
      <c r="L42" s="16">
        <f t="shared" si="9"/>
        <v>121</v>
      </c>
    </row>
    <row r="43" spans="2:12" x14ac:dyDescent="0.2">
      <c r="B43" s="18" t="s">
        <v>73</v>
      </c>
      <c r="C43" s="18" t="s">
        <v>72</v>
      </c>
      <c r="D43" s="18" t="s">
        <v>71</v>
      </c>
      <c r="E43" s="18" t="s">
        <v>70</v>
      </c>
      <c r="F43" s="18" t="s">
        <v>69</v>
      </c>
      <c r="G43" s="17"/>
      <c r="H43" s="16">
        <f t="shared" si="5"/>
        <v>100</v>
      </c>
      <c r="I43" s="16">
        <f t="shared" si="6"/>
        <v>118</v>
      </c>
      <c r="J43" s="16">
        <f t="shared" si="7"/>
        <v>109</v>
      </c>
      <c r="K43" s="16">
        <f t="shared" si="8"/>
        <v>95</v>
      </c>
      <c r="L43" s="16">
        <f t="shared" si="9"/>
        <v>110</v>
      </c>
    </row>
    <row r="44" spans="2:12" x14ac:dyDescent="0.2">
      <c r="B44" s="18" t="s">
        <v>68</v>
      </c>
      <c r="C44" s="18" t="s">
        <v>67</v>
      </c>
      <c r="D44" s="18" t="s">
        <v>66</v>
      </c>
      <c r="E44" s="18" t="s">
        <v>65</v>
      </c>
      <c r="F44" s="18" t="s">
        <v>64</v>
      </c>
      <c r="G44" s="17"/>
      <c r="H44" s="16">
        <f t="shared" si="5"/>
        <v>92</v>
      </c>
      <c r="I44" s="16">
        <f t="shared" si="6"/>
        <v>107</v>
      </c>
      <c r="J44" s="16">
        <f t="shared" si="7"/>
        <v>94</v>
      </c>
      <c r="K44" s="16">
        <f t="shared" si="8"/>
        <v>115</v>
      </c>
      <c r="L44" s="16">
        <f t="shared" si="9"/>
        <v>102</v>
      </c>
    </row>
    <row r="45" spans="2:12" x14ac:dyDescent="0.2">
      <c r="B45" s="18" t="s">
        <v>63</v>
      </c>
      <c r="C45" s="18" t="s">
        <v>62</v>
      </c>
      <c r="D45" s="18" t="s">
        <v>61</v>
      </c>
      <c r="E45" s="18" t="s">
        <v>60</v>
      </c>
      <c r="F45" s="18" t="s">
        <v>59</v>
      </c>
      <c r="G45" s="17"/>
      <c r="H45" s="16">
        <f t="shared" si="5"/>
        <v>111</v>
      </c>
      <c r="I45" s="16">
        <f t="shared" si="6"/>
        <v>99</v>
      </c>
      <c r="J45" s="16">
        <f t="shared" si="7"/>
        <v>116</v>
      </c>
      <c r="K45" s="16">
        <f t="shared" si="8"/>
        <v>100</v>
      </c>
      <c r="L45" s="16">
        <f t="shared" si="9"/>
        <v>93</v>
      </c>
    </row>
    <row r="46" spans="2:12" x14ac:dyDescent="0.2">
      <c r="B46" s="18" t="s">
        <v>58</v>
      </c>
      <c r="C46" s="18" t="s">
        <v>57</v>
      </c>
      <c r="D46" s="18" t="s">
        <v>56</v>
      </c>
      <c r="E46" s="18" t="s">
        <v>55</v>
      </c>
      <c r="F46" s="18" t="s">
        <v>54</v>
      </c>
      <c r="G46" s="17"/>
      <c r="H46" s="16">
        <f t="shared" si="5"/>
        <v>96</v>
      </c>
      <c r="I46" s="16">
        <f t="shared" si="6"/>
        <v>115</v>
      </c>
      <c r="J46" s="16">
        <f t="shared" si="7"/>
        <v>105</v>
      </c>
      <c r="K46" s="16">
        <f t="shared" si="8"/>
        <v>92</v>
      </c>
      <c r="L46" s="16">
        <f t="shared" si="9"/>
        <v>106</v>
      </c>
    </row>
    <row r="47" spans="2:12" x14ac:dyDescent="0.2">
      <c r="B47" s="18" t="s">
        <v>53</v>
      </c>
      <c r="C47" s="18" t="s">
        <v>52</v>
      </c>
      <c r="D47" s="18" t="s">
        <v>51</v>
      </c>
      <c r="E47" s="18" t="s">
        <v>50</v>
      </c>
      <c r="F47" s="18" t="s">
        <v>49</v>
      </c>
      <c r="G47" s="17"/>
      <c r="H47" s="16">
        <f t="shared" si="5"/>
        <v>88</v>
      </c>
      <c r="I47" s="16">
        <f t="shared" si="6"/>
        <v>103</v>
      </c>
      <c r="J47" s="16">
        <f t="shared" si="7"/>
        <v>121</v>
      </c>
      <c r="K47" s="16">
        <f t="shared" si="8"/>
        <v>111</v>
      </c>
      <c r="L47" s="16">
        <f t="shared" si="9"/>
        <v>98</v>
      </c>
    </row>
    <row r="48" spans="2:12" x14ac:dyDescent="0.2">
      <c r="B48" s="18" t="s">
        <v>48</v>
      </c>
      <c r="C48" s="18" t="s">
        <v>47</v>
      </c>
      <c r="D48" s="18" t="s">
        <v>46</v>
      </c>
      <c r="E48" s="18" t="s">
        <v>45</v>
      </c>
      <c r="F48" s="18" t="s">
        <v>44</v>
      </c>
      <c r="G48" s="17"/>
      <c r="H48" s="16">
        <f t="shared" si="5"/>
        <v>108</v>
      </c>
      <c r="I48" s="16">
        <f t="shared" si="6"/>
        <v>95</v>
      </c>
      <c r="J48" s="16">
        <f t="shared" si="7"/>
        <v>110</v>
      </c>
      <c r="K48" s="16">
        <f t="shared" si="8"/>
        <v>96</v>
      </c>
      <c r="L48" s="16">
        <f t="shared" si="9"/>
        <v>121</v>
      </c>
    </row>
    <row r="49" spans="2:12" x14ac:dyDescent="0.2">
      <c r="B49" s="18" t="s">
        <v>43</v>
      </c>
      <c r="C49" s="18" t="s">
        <v>42</v>
      </c>
      <c r="D49" s="18" t="s">
        <v>41</v>
      </c>
      <c r="E49" s="18" t="s">
        <v>40</v>
      </c>
      <c r="F49" s="18" t="s">
        <v>39</v>
      </c>
      <c r="G49" s="17"/>
      <c r="H49" s="16">
        <f t="shared" si="5"/>
        <v>92</v>
      </c>
      <c r="I49" s="16">
        <f t="shared" si="6"/>
        <v>115</v>
      </c>
      <c r="J49" s="16">
        <f t="shared" si="7"/>
        <v>101</v>
      </c>
      <c r="K49" s="16">
        <f t="shared" si="8"/>
        <v>119</v>
      </c>
      <c r="L49" s="16">
        <f t="shared" si="9"/>
        <v>102</v>
      </c>
    </row>
    <row r="50" spans="2:12" x14ac:dyDescent="0.2">
      <c r="B50" s="18" t="s">
        <v>38</v>
      </c>
      <c r="C50" s="18" t="s">
        <v>37</v>
      </c>
      <c r="D50" s="18" t="s">
        <v>36</v>
      </c>
      <c r="E50" s="18" t="s">
        <v>35</v>
      </c>
      <c r="F50" s="18" t="s">
        <v>34</v>
      </c>
      <c r="G50" s="17"/>
      <c r="H50" s="16">
        <f t="shared" si="5"/>
        <v>84</v>
      </c>
      <c r="I50" s="16">
        <f t="shared" si="6"/>
        <v>100</v>
      </c>
      <c r="J50" s="16">
        <f t="shared" si="7"/>
        <v>93</v>
      </c>
      <c r="K50" s="16">
        <f t="shared" si="8"/>
        <v>108</v>
      </c>
      <c r="L50" s="16">
        <f t="shared" si="9"/>
        <v>94</v>
      </c>
    </row>
    <row r="51" spans="2:12" x14ac:dyDescent="0.2">
      <c r="B51" s="18" t="s">
        <v>33</v>
      </c>
      <c r="C51" s="18" t="s">
        <v>32</v>
      </c>
      <c r="D51" s="18" t="s">
        <v>31</v>
      </c>
      <c r="E51" s="18" t="s">
        <v>30</v>
      </c>
      <c r="F51" s="18" t="s">
        <v>29</v>
      </c>
      <c r="G51" s="17"/>
      <c r="H51" s="16">
        <f t="shared" si="5"/>
        <v>104</v>
      </c>
      <c r="I51" s="16">
        <f t="shared" si="6"/>
        <v>91</v>
      </c>
      <c r="J51" s="16">
        <f t="shared" si="7"/>
        <v>106</v>
      </c>
      <c r="K51" s="16">
        <f t="shared" si="8"/>
        <v>99</v>
      </c>
      <c r="L51" s="16">
        <f t="shared" si="9"/>
        <v>114</v>
      </c>
    </row>
    <row r="52" spans="2:12" x14ac:dyDescent="0.2">
      <c r="B52" s="18" t="s">
        <v>28</v>
      </c>
      <c r="C52" s="18" t="s">
        <v>27</v>
      </c>
      <c r="D52" s="18" t="s">
        <v>26</v>
      </c>
      <c r="E52" s="18" t="s">
        <v>25</v>
      </c>
      <c r="F52" s="18" t="s">
        <v>24</v>
      </c>
      <c r="G52" s="17"/>
      <c r="H52" s="16">
        <f t="shared" si="5"/>
        <v>96</v>
      </c>
      <c r="I52" s="16">
        <f t="shared" si="6"/>
        <v>111</v>
      </c>
      <c r="J52" s="16">
        <f t="shared" si="7"/>
        <v>98</v>
      </c>
      <c r="K52" s="16">
        <f t="shared" si="8"/>
        <v>115</v>
      </c>
      <c r="L52" s="16">
        <f t="shared" si="9"/>
        <v>106</v>
      </c>
    </row>
    <row r="53" spans="2:12" x14ac:dyDescent="0.2">
      <c r="B53" s="18" t="s">
        <v>23</v>
      </c>
      <c r="C53" s="18" t="s">
        <v>22</v>
      </c>
      <c r="D53" s="18" t="s">
        <v>21</v>
      </c>
      <c r="E53" s="18" t="s">
        <v>20</v>
      </c>
      <c r="F53" s="18" t="s">
        <v>19</v>
      </c>
      <c r="G53" s="17"/>
      <c r="H53" s="16">
        <f t="shared" si="5"/>
        <v>108</v>
      </c>
      <c r="I53" s="16">
        <f t="shared" si="6"/>
        <v>96</v>
      </c>
      <c r="J53" s="16">
        <f t="shared" si="7"/>
        <v>120</v>
      </c>
      <c r="K53" s="16">
        <f t="shared" si="8"/>
        <v>104</v>
      </c>
      <c r="L53" s="16">
        <f t="shared" si="9"/>
        <v>121</v>
      </c>
    </row>
    <row r="54" spans="2:12" x14ac:dyDescent="0.2">
      <c r="B54" s="18" t="s">
        <v>18</v>
      </c>
      <c r="C54" s="18" t="s">
        <v>17</v>
      </c>
      <c r="D54" s="18" t="s">
        <v>16</v>
      </c>
      <c r="E54" s="18" t="s">
        <v>15</v>
      </c>
      <c r="F54" s="18" t="s">
        <v>14</v>
      </c>
      <c r="G54" s="17"/>
      <c r="H54" s="16">
        <f t="shared" si="5"/>
        <v>100</v>
      </c>
      <c r="I54" s="16">
        <f t="shared" si="6"/>
        <v>119</v>
      </c>
      <c r="J54" s="16">
        <f t="shared" si="7"/>
        <v>102</v>
      </c>
      <c r="K54" s="16">
        <f t="shared" si="8"/>
        <v>96</v>
      </c>
      <c r="L54" s="16">
        <f t="shared" si="9"/>
        <v>110</v>
      </c>
    </row>
    <row r="55" spans="2:12" x14ac:dyDescent="0.2">
      <c r="B55" s="18" t="s">
        <v>13</v>
      </c>
      <c r="C55" s="18" t="s">
        <v>12</v>
      </c>
      <c r="D55" s="18" t="s">
        <v>11</v>
      </c>
      <c r="E55" s="18" t="s">
        <v>10</v>
      </c>
      <c r="F55" s="18" t="s">
        <v>9</v>
      </c>
      <c r="G55" s="17"/>
      <c r="H55" s="16">
        <f t="shared" si="5"/>
        <v>92</v>
      </c>
      <c r="I55" s="16">
        <f t="shared" si="6"/>
        <v>107</v>
      </c>
      <c r="J55" s="16">
        <f t="shared" si="7"/>
        <v>94</v>
      </c>
      <c r="K55" s="16">
        <f t="shared" si="8"/>
        <v>108</v>
      </c>
      <c r="L55" s="16">
        <f t="shared" si="9"/>
        <v>102</v>
      </c>
    </row>
    <row r="81" spans="1:17" s="57" customFormat="1" x14ac:dyDescent="0.2">
      <c r="A81" s="15"/>
      <c r="B81" s="15"/>
      <c r="C81" s="15"/>
      <c r="D81" s="15"/>
      <c r="E81" s="15"/>
      <c r="F81" s="15"/>
      <c r="G81" s="15"/>
      <c r="H81" s="15"/>
      <c r="I81" s="15"/>
      <c r="J81" s="15"/>
      <c r="K81" s="15"/>
      <c r="L81" s="15"/>
      <c r="M81" s="15"/>
      <c r="N81" s="15"/>
      <c r="O81" s="15"/>
      <c r="P81" s="15"/>
      <c r="Q81" s="15"/>
    </row>
    <row r="84" spans="1:17" x14ac:dyDescent="0.2">
      <c r="B84" s="33" t="s">
        <v>277</v>
      </c>
      <c r="C84" s="33"/>
      <c r="K84" s="34" t="s">
        <v>279</v>
      </c>
      <c r="L84" s="35" t="s">
        <v>280</v>
      </c>
    </row>
    <row r="85" spans="1:17" x14ac:dyDescent="0.2">
      <c r="B85" s="26" t="s">
        <v>267</v>
      </c>
      <c r="C85" s="27">
        <f>MOD(C3,19)</f>
        <v>11</v>
      </c>
      <c r="K85" s="36">
        <v>80</v>
      </c>
      <c r="L85" s="37">
        <f t="shared" ref="L85:L130" si="10">COUNTIF($H$6:$L$55,K85)</f>
        <v>0</v>
      </c>
    </row>
    <row r="86" spans="1:17" x14ac:dyDescent="0.2">
      <c r="B86" s="28" t="s">
        <v>261</v>
      </c>
      <c r="C86" s="29">
        <f>TRUNC(C3/100)</f>
        <v>20</v>
      </c>
      <c r="K86" s="36">
        <f t="shared" ref="K86:K130" si="11">K85+1</f>
        <v>81</v>
      </c>
      <c r="L86" s="37">
        <f t="shared" si="10"/>
        <v>0</v>
      </c>
    </row>
    <row r="87" spans="1:17" x14ac:dyDescent="0.2">
      <c r="B87" s="28" t="s">
        <v>255</v>
      </c>
      <c r="C87" s="29">
        <f>MOD(C3,100)</f>
        <v>25</v>
      </c>
      <c r="K87" s="36">
        <f t="shared" si="11"/>
        <v>82</v>
      </c>
      <c r="L87" s="37">
        <f t="shared" si="10"/>
        <v>0</v>
      </c>
    </row>
    <row r="88" spans="1:17" x14ac:dyDescent="0.2">
      <c r="B88" s="28" t="s">
        <v>249</v>
      </c>
      <c r="C88" s="29">
        <f>TRUNC(C86/4)</f>
        <v>5</v>
      </c>
      <c r="K88" s="36">
        <f t="shared" si="11"/>
        <v>83</v>
      </c>
      <c r="L88" s="37">
        <f t="shared" si="10"/>
        <v>1</v>
      </c>
    </row>
    <row r="89" spans="1:17" x14ac:dyDescent="0.2">
      <c r="B89" s="28" t="s">
        <v>243</v>
      </c>
      <c r="C89" s="29">
        <f>MOD(C86,4)</f>
        <v>0</v>
      </c>
      <c r="K89" s="36">
        <f t="shared" si="11"/>
        <v>84</v>
      </c>
      <c r="L89" s="37">
        <f t="shared" si="10"/>
        <v>2</v>
      </c>
    </row>
    <row r="90" spans="1:17" x14ac:dyDescent="0.2">
      <c r="B90" s="28" t="s">
        <v>237</v>
      </c>
      <c r="C90" s="29">
        <f>TRUNC((C86+8)/25)</f>
        <v>1</v>
      </c>
      <c r="K90" s="36">
        <f t="shared" si="11"/>
        <v>85</v>
      </c>
      <c r="L90" s="37">
        <f t="shared" si="10"/>
        <v>0</v>
      </c>
    </row>
    <row r="91" spans="1:17" x14ac:dyDescent="0.2">
      <c r="B91" s="28" t="s">
        <v>231</v>
      </c>
      <c r="C91" s="29">
        <f>TRUNC((C86-C90+1)/3)</f>
        <v>6</v>
      </c>
      <c r="K91" s="36">
        <f t="shared" si="11"/>
        <v>86</v>
      </c>
      <c r="L91" s="37">
        <f t="shared" si="10"/>
        <v>1</v>
      </c>
    </row>
    <row r="92" spans="1:17" x14ac:dyDescent="0.2">
      <c r="B92" s="28" t="s">
        <v>225</v>
      </c>
      <c r="C92" s="29">
        <f>MOD((19*C85)+C86-C88-C91+15,30)</f>
        <v>23</v>
      </c>
      <c r="K92" s="36">
        <f t="shared" si="11"/>
        <v>87</v>
      </c>
      <c r="L92" s="37">
        <f t="shared" si="10"/>
        <v>3</v>
      </c>
    </row>
    <row r="93" spans="1:17" x14ac:dyDescent="0.2">
      <c r="B93" s="28" t="s">
        <v>219</v>
      </c>
      <c r="C93" s="29">
        <f>TRUNC(C87/4)</f>
        <v>6</v>
      </c>
      <c r="K93" s="36">
        <f t="shared" si="11"/>
        <v>88</v>
      </c>
      <c r="L93" s="37">
        <f t="shared" si="10"/>
        <v>2</v>
      </c>
    </row>
    <row r="94" spans="1:17" x14ac:dyDescent="0.2">
      <c r="B94" s="28" t="s">
        <v>213</v>
      </c>
      <c r="C94" s="29">
        <f>MOD(C87,4)</f>
        <v>1</v>
      </c>
      <c r="K94" s="36">
        <f t="shared" si="11"/>
        <v>89</v>
      </c>
      <c r="L94" s="37">
        <f t="shared" si="10"/>
        <v>0</v>
      </c>
    </row>
    <row r="95" spans="1:17" x14ac:dyDescent="0.2">
      <c r="B95" s="28" t="s">
        <v>207</v>
      </c>
      <c r="C95" s="29">
        <f>MOD(32+2*(C89+C93)-C92-C94,7)</f>
        <v>6</v>
      </c>
      <c r="K95" s="36">
        <f t="shared" si="11"/>
        <v>90</v>
      </c>
      <c r="L95" s="37">
        <f t="shared" si="10"/>
        <v>2</v>
      </c>
    </row>
    <row r="96" spans="1:17" x14ac:dyDescent="0.2">
      <c r="B96" s="28" t="s">
        <v>201</v>
      </c>
      <c r="C96" s="29">
        <f>TRUNC((C85+(11*C92)+(22*C95))/451)</f>
        <v>0</v>
      </c>
      <c r="K96" s="36">
        <f t="shared" si="11"/>
        <v>91</v>
      </c>
      <c r="L96" s="37">
        <f t="shared" si="10"/>
        <v>8</v>
      </c>
    </row>
    <row r="97" spans="2:12" x14ac:dyDescent="0.2">
      <c r="B97" s="28" t="s">
        <v>7</v>
      </c>
      <c r="C97" s="29">
        <f>TRUNC((C92+C95-(7*C96)+114)/31)</f>
        <v>4</v>
      </c>
      <c r="K97" s="36">
        <f t="shared" si="11"/>
        <v>92</v>
      </c>
      <c r="L97" s="37">
        <f t="shared" si="10"/>
        <v>7</v>
      </c>
    </row>
    <row r="98" spans="2:12" x14ac:dyDescent="0.2">
      <c r="B98" s="28" t="s">
        <v>190</v>
      </c>
      <c r="C98" s="29">
        <f>MOD(C92+C95-(7*C96)+114,31)</f>
        <v>19</v>
      </c>
      <c r="K98" s="36">
        <f t="shared" si="11"/>
        <v>93</v>
      </c>
      <c r="L98" s="37">
        <f t="shared" si="10"/>
        <v>7</v>
      </c>
    </row>
    <row r="99" spans="2:12" x14ac:dyDescent="0.2">
      <c r="B99" s="28" t="s">
        <v>184</v>
      </c>
      <c r="C99" s="30">
        <f>C98+1</f>
        <v>20</v>
      </c>
      <c r="K99" s="36">
        <f t="shared" si="11"/>
        <v>94</v>
      </c>
      <c r="L99" s="37">
        <f t="shared" si="10"/>
        <v>10</v>
      </c>
    </row>
    <row r="100" spans="2:12" x14ac:dyDescent="0.2">
      <c r="B100" s="31" t="s">
        <v>178</v>
      </c>
      <c r="C100" s="32">
        <f>C97</f>
        <v>4</v>
      </c>
      <c r="K100" s="36">
        <f t="shared" si="11"/>
        <v>95</v>
      </c>
      <c r="L100" s="37">
        <f t="shared" si="10"/>
        <v>10</v>
      </c>
    </row>
    <row r="101" spans="2:12" x14ac:dyDescent="0.2">
      <c r="K101" s="36">
        <f t="shared" si="11"/>
        <v>96</v>
      </c>
      <c r="L101" s="37">
        <f t="shared" si="10"/>
        <v>8</v>
      </c>
    </row>
    <row r="102" spans="2:12" x14ac:dyDescent="0.2">
      <c r="K102" s="36">
        <f t="shared" si="11"/>
        <v>97</v>
      </c>
      <c r="L102" s="37">
        <f t="shared" si="10"/>
        <v>5</v>
      </c>
    </row>
    <row r="103" spans="2:12" x14ac:dyDescent="0.2">
      <c r="K103" s="36">
        <f t="shared" si="11"/>
        <v>98</v>
      </c>
      <c r="L103" s="37">
        <f t="shared" si="10"/>
        <v>7</v>
      </c>
    </row>
    <row r="104" spans="2:12" x14ac:dyDescent="0.2">
      <c r="K104" s="36">
        <f t="shared" si="11"/>
        <v>99</v>
      </c>
      <c r="L104" s="37">
        <f t="shared" si="10"/>
        <v>10</v>
      </c>
    </row>
    <row r="105" spans="2:12" x14ac:dyDescent="0.2">
      <c r="K105" s="36">
        <f t="shared" si="11"/>
        <v>100</v>
      </c>
      <c r="L105" s="37">
        <f t="shared" si="10"/>
        <v>9</v>
      </c>
    </row>
    <row r="106" spans="2:12" x14ac:dyDescent="0.2">
      <c r="K106" s="36">
        <f t="shared" si="11"/>
        <v>101</v>
      </c>
      <c r="L106" s="37">
        <f t="shared" si="10"/>
        <v>7</v>
      </c>
    </row>
    <row r="107" spans="2:12" x14ac:dyDescent="0.2">
      <c r="K107" s="36">
        <f t="shared" si="11"/>
        <v>102</v>
      </c>
      <c r="L107" s="37">
        <f t="shared" si="10"/>
        <v>11</v>
      </c>
    </row>
    <row r="108" spans="2:12" x14ac:dyDescent="0.2">
      <c r="K108" s="36">
        <f t="shared" si="11"/>
        <v>103</v>
      </c>
      <c r="L108" s="37">
        <f t="shared" si="10"/>
        <v>7</v>
      </c>
    </row>
    <row r="109" spans="2:12" x14ac:dyDescent="0.2">
      <c r="K109" s="36">
        <f t="shared" si="11"/>
        <v>104</v>
      </c>
      <c r="L109" s="37">
        <f t="shared" si="10"/>
        <v>10</v>
      </c>
    </row>
    <row r="110" spans="2:12" x14ac:dyDescent="0.2">
      <c r="K110" s="36">
        <f t="shared" si="11"/>
        <v>105</v>
      </c>
      <c r="L110" s="37">
        <f t="shared" si="10"/>
        <v>9</v>
      </c>
    </row>
    <row r="111" spans="2:12" x14ac:dyDescent="0.2">
      <c r="K111" s="36">
        <f t="shared" si="11"/>
        <v>106</v>
      </c>
      <c r="L111" s="37">
        <f t="shared" si="10"/>
        <v>10</v>
      </c>
    </row>
    <row r="112" spans="2:12" x14ac:dyDescent="0.2">
      <c r="K112" s="36">
        <f t="shared" si="11"/>
        <v>107</v>
      </c>
      <c r="L112" s="37">
        <f t="shared" si="10"/>
        <v>9</v>
      </c>
    </row>
    <row r="113" spans="11:12" x14ac:dyDescent="0.2">
      <c r="K113" s="36">
        <f t="shared" si="11"/>
        <v>108</v>
      </c>
      <c r="L113" s="37">
        <f t="shared" si="10"/>
        <v>8</v>
      </c>
    </row>
    <row r="114" spans="11:12" x14ac:dyDescent="0.2">
      <c r="K114" s="36">
        <f t="shared" si="11"/>
        <v>109</v>
      </c>
      <c r="L114" s="37">
        <f t="shared" si="10"/>
        <v>6</v>
      </c>
    </row>
    <row r="115" spans="11:12" x14ac:dyDescent="0.2">
      <c r="K115" s="36">
        <f t="shared" si="11"/>
        <v>110</v>
      </c>
      <c r="L115" s="37">
        <f t="shared" si="10"/>
        <v>12</v>
      </c>
    </row>
    <row r="116" spans="11:12" x14ac:dyDescent="0.2">
      <c r="K116" s="36">
        <f t="shared" si="11"/>
        <v>111</v>
      </c>
      <c r="L116" s="37">
        <f t="shared" si="10"/>
        <v>10</v>
      </c>
    </row>
    <row r="117" spans="11:12" x14ac:dyDescent="0.2">
      <c r="K117" s="36">
        <f t="shared" si="11"/>
        <v>112</v>
      </c>
      <c r="L117" s="37">
        <f t="shared" si="10"/>
        <v>4</v>
      </c>
    </row>
    <row r="118" spans="11:12" x14ac:dyDescent="0.2">
      <c r="K118" s="36">
        <f t="shared" si="11"/>
        <v>113</v>
      </c>
      <c r="L118" s="37">
        <f t="shared" si="10"/>
        <v>5</v>
      </c>
    </row>
    <row r="119" spans="11:12" x14ac:dyDescent="0.2">
      <c r="K119" s="36">
        <f t="shared" si="11"/>
        <v>114</v>
      </c>
      <c r="L119" s="37">
        <f t="shared" si="10"/>
        <v>6</v>
      </c>
    </row>
    <row r="120" spans="11:12" x14ac:dyDescent="0.2">
      <c r="K120" s="36">
        <f t="shared" si="11"/>
        <v>115</v>
      </c>
      <c r="L120" s="37">
        <f t="shared" si="10"/>
        <v>7</v>
      </c>
    </row>
    <row r="121" spans="11:12" x14ac:dyDescent="0.2">
      <c r="K121" s="36">
        <f t="shared" si="11"/>
        <v>116</v>
      </c>
      <c r="L121" s="37">
        <f t="shared" si="10"/>
        <v>5</v>
      </c>
    </row>
    <row r="122" spans="11:12" x14ac:dyDescent="0.2">
      <c r="K122" s="36">
        <f t="shared" si="11"/>
        <v>117</v>
      </c>
      <c r="L122" s="37">
        <f t="shared" si="10"/>
        <v>4</v>
      </c>
    </row>
    <row r="123" spans="11:12" x14ac:dyDescent="0.2">
      <c r="K123" s="36">
        <f t="shared" si="11"/>
        <v>118</v>
      </c>
      <c r="L123" s="37">
        <f t="shared" si="10"/>
        <v>4</v>
      </c>
    </row>
    <row r="124" spans="11:12" x14ac:dyDescent="0.2">
      <c r="K124" s="36">
        <f t="shared" si="11"/>
        <v>119</v>
      </c>
      <c r="L124" s="37">
        <f t="shared" si="10"/>
        <v>7</v>
      </c>
    </row>
    <row r="125" spans="11:12" x14ac:dyDescent="0.2">
      <c r="K125" s="36">
        <f t="shared" si="11"/>
        <v>120</v>
      </c>
      <c r="L125" s="37">
        <f t="shared" si="10"/>
        <v>8</v>
      </c>
    </row>
    <row r="126" spans="11:12" x14ac:dyDescent="0.2">
      <c r="K126" s="36">
        <f t="shared" si="11"/>
        <v>121</v>
      </c>
      <c r="L126" s="37">
        <f t="shared" si="10"/>
        <v>9</v>
      </c>
    </row>
    <row r="127" spans="11:12" x14ac:dyDescent="0.2">
      <c r="K127" s="36">
        <f t="shared" si="11"/>
        <v>122</v>
      </c>
      <c r="L127" s="37">
        <f t="shared" si="10"/>
        <v>0</v>
      </c>
    </row>
    <row r="128" spans="11:12" x14ac:dyDescent="0.2">
      <c r="K128" s="36">
        <f t="shared" si="11"/>
        <v>123</v>
      </c>
      <c r="L128" s="37">
        <f t="shared" si="10"/>
        <v>0</v>
      </c>
    </row>
    <row r="129" spans="11:12" x14ac:dyDescent="0.2">
      <c r="K129" s="36">
        <f t="shared" si="11"/>
        <v>124</v>
      </c>
      <c r="L129" s="37">
        <f t="shared" si="10"/>
        <v>0</v>
      </c>
    </row>
    <row r="130" spans="11:12" x14ac:dyDescent="0.2">
      <c r="K130" s="38">
        <f t="shared" si="11"/>
        <v>125</v>
      </c>
      <c r="L130" s="39">
        <f t="shared" si="10"/>
        <v>0</v>
      </c>
    </row>
  </sheetData>
  <sheetProtection sheet="1" objects="1" scenarios="1"/>
  <mergeCells count="2">
    <mergeCell ref="B5:F5"/>
    <mergeCell ref="H5:L5"/>
  </mergeCells>
  <conditionalFormatting sqref="B6:L55">
    <cfRule type="expression" dxfId="1" priority="5">
      <formula>VALUE(RIGHT(B6,4))=$C$3</formula>
    </cfRule>
  </conditionalFormatting>
  <conditionalFormatting sqref="H6:L55">
    <cfRule type="colorScale" priority="4">
      <colorScale>
        <cfvo type="min"/>
        <cfvo type="percentile" val="50"/>
        <cfvo type="max"/>
        <color rgb="FF63BE7B"/>
        <color rgb="FFFFEB84"/>
        <color rgb="FFF8696B"/>
      </colorScale>
    </cfRule>
  </conditionalFormatting>
  <conditionalFormatting sqref="L85:L130">
    <cfRule type="colorScale" priority="2">
      <colorScale>
        <cfvo type="min"/>
        <cfvo type="percentile" val="50"/>
        <cfvo type="max"/>
        <color rgb="FFF8696B"/>
        <color rgb="FFFFEB84"/>
        <color rgb="FF63BE7B"/>
      </colorScale>
    </cfRule>
  </conditionalFormatting>
  <conditionalFormatting sqref="E30">
    <cfRule type="expression" dxfId="0" priority="1">
      <formula>YEAR($E$30)=$C$3</formula>
    </cfRule>
  </conditionalFormatting>
  <dataValidations count="1">
    <dataValidation type="whole" allowBlank="1" showInputMessage="1" showErrorMessage="1" sqref="C3" xr:uid="{F46FD9B9-CC50-A247-8616-02FC75780D0A}">
      <formula1>1850</formula1>
      <formula2>2099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77A2-0F7B-4345-8B99-C5DCF91BB1FF}">
  <dimension ref="A1"/>
  <sheetViews>
    <sheetView showGridLines="0" workbookViewId="0">
      <selection activeCell="K39" sqref="K39"/>
    </sheetView>
  </sheetViews>
  <sheetFormatPr baseColWidth="10" defaultRowHeight="15"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Date of Easter</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Eastern Dates</dc:title>
  <dc:subject/>
  <dc:creator>Anton Viola</dc:creator>
  <cp:keywords/>
  <dc:description/>
  <cp:lastModifiedBy>Anton Viola</cp:lastModifiedBy>
  <dcterms:created xsi:type="dcterms:W3CDTF">2008-11-21T13:31:34Z</dcterms:created>
  <dcterms:modified xsi:type="dcterms:W3CDTF">2024-05-30T19:21:20Z</dcterms:modified>
  <cp:category/>
</cp:coreProperties>
</file>