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codeName="ThisWorkbook"/>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63D725F1-BA55-C641-AF88-C793974D79B7}" xr6:coauthVersionLast="47" xr6:coauthVersionMax="47" xr10:uidLastSave="{00000000-0000-0000-0000-000000000000}"/>
  <bookViews>
    <workbookView xWindow="6280" yWindow="2140" windowWidth="41400" windowHeight="25440" xr2:uid="{5604B167-511D-8C41-BB01-DEB117AC2E44}"/>
  </bookViews>
  <sheets>
    <sheet name="Introduction" sheetId="41" r:id="rId1"/>
    <sheet name="Gear Train " sheetId="21" r:id="rId2"/>
    <sheet name="Background" sheetId="42" r:id="rId3"/>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3" i="21" l="1"/>
  <c r="G52" i="21"/>
  <c r="G53" i="21"/>
  <c r="G58" i="21"/>
  <c r="G59" i="21"/>
  <c r="G60" i="21"/>
  <c r="G61" i="21"/>
  <c r="G64" i="21"/>
  <c r="G67" i="21"/>
  <c r="G69" i="21"/>
  <c r="G72" i="21"/>
  <c r="G79" i="21"/>
  <c r="G83" i="21"/>
  <c r="G87" i="21"/>
  <c r="G92" i="21"/>
  <c r="G96" i="21"/>
  <c r="G100" i="21"/>
  <c r="G108" i="21"/>
  <c r="G109" i="21"/>
  <c r="G118" i="21"/>
  <c r="G125" i="21"/>
  <c r="G126" i="21"/>
  <c r="G135" i="21"/>
  <c r="G142" i="21"/>
  <c r="G153" i="21"/>
  <c r="G162" i="21"/>
  <c r="G171" i="21"/>
  <c r="G187" i="21"/>
  <c r="G188" i="21"/>
  <c r="G189" i="21"/>
  <c r="G190" i="21"/>
  <c r="G191" i="21"/>
  <c r="G192" i="21"/>
  <c r="G193" i="21"/>
  <c r="G194" i="21"/>
  <c r="G195" i="21"/>
  <c r="G196" i="21"/>
  <c r="G197" i="21"/>
  <c r="G198" i="21"/>
  <c r="G199" i="21"/>
  <c r="G200" i="21"/>
  <c r="G201" i="21"/>
  <c r="G202" i="21"/>
  <c r="G203" i="21"/>
  <c r="G204" i="21"/>
  <c r="G205" i="21"/>
  <c r="G206" i="21"/>
  <c r="G207" i="21"/>
  <c r="G208" i="21"/>
  <c r="G209" i="21"/>
  <c r="G210" i="21"/>
  <c r="G211" i="21"/>
  <c r="G212" i="21"/>
  <c r="G213" i="21"/>
  <c r="G214" i="21"/>
  <c r="G215" i="21"/>
  <c r="G216" i="21"/>
  <c r="G217" i="21"/>
  <c r="G218" i="21"/>
  <c r="G219" i="21"/>
  <c r="G220" i="21"/>
  <c r="G221" i="21"/>
  <c r="G222" i="21"/>
  <c r="G223" i="21"/>
  <c r="G224" i="21"/>
  <c r="G225" i="21"/>
  <c r="G226" i="21"/>
  <c r="G227" i="21"/>
  <c r="G228" i="21"/>
  <c r="G229" i="21"/>
  <c r="G230" i="21"/>
  <c r="G231" i="21"/>
  <c r="G232" i="21"/>
  <c r="G233" i="21"/>
  <c r="G234" i="21"/>
  <c r="G235" i="21"/>
  <c r="G236" i="21"/>
  <c r="G237" i="21"/>
  <c r="G238" i="21"/>
  <c r="G239" i="21"/>
  <c r="G240" i="21"/>
  <c r="G241" i="21"/>
  <c r="G242" i="21"/>
  <c r="G243" i="21"/>
  <c r="G244" i="21"/>
  <c r="G245" i="21"/>
  <c r="G246" i="21"/>
  <c r="G247" i="21"/>
  <c r="G248" i="21"/>
  <c r="G249" i="21"/>
  <c r="G250" i="21"/>
  <c r="G251" i="21"/>
  <c r="G252" i="21"/>
  <c r="G253" i="21"/>
  <c r="G254" i="21"/>
  <c r="G255" i="21"/>
  <c r="G256" i="21"/>
  <c r="G257" i="21"/>
  <c r="G258" i="21"/>
  <c r="G259" i="21"/>
  <c r="G260" i="21"/>
  <c r="G261" i="21"/>
  <c r="G262" i="21"/>
  <c r="G263" i="21"/>
  <c r="G264" i="21"/>
  <c r="G265" i="21"/>
  <c r="G266" i="21"/>
  <c r="G267" i="21"/>
  <c r="G268" i="21"/>
  <c r="G269" i="21"/>
  <c r="G270" i="21"/>
  <c r="G271" i="21"/>
  <c r="G272" i="21"/>
  <c r="G273" i="21"/>
  <c r="G274" i="21"/>
  <c r="G275" i="21"/>
  <c r="G276" i="21"/>
  <c r="G277" i="21"/>
  <c r="G278" i="21"/>
  <c r="G279" i="21"/>
  <c r="G280" i="21"/>
  <c r="G281" i="21"/>
  <c r="G282" i="21"/>
  <c r="G283" i="21"/>
  <c r="G284" i="21"/>
  <c r="G285" i="21"/>
  <c r="G286" i="21"/>
  <c r="G287" i="21"/>
  <c r="G288" i="21"/>
  <c r="G289" i="21"/>
  <c r="G290" i="21"/>
  <c r="G291" i="21"/>
  <c r="G292" i="21"/>
  <c r="G293" i="21"/>
  <c r="G294" i="21"/>
  <c r="G295" i="21"/>
  <c r="G296" i="21"/>
  <c r="G297" i="21"/>
  <c r="G298" i="21"/>
  <c r="G299" i="21"/>
  <c r="G300" i="21"/>
  <c r="G301" i="21"/>
  <c r="G302" i="21"/>
  <c r="G303" i="21"/>
  <c r="G304" i="21"/>
  <c r="G305" i="21"/>
  <c r="G306" i="21"/>
  <c r="G307" i="21"/>
  <c r="G308" i="21"/>
  <c r="G309" i="21"/>
  <c r="G310" i="21"/>
  <c r="G311" i="21"/>
  <c r="G312" i="21"/>
  <c r="G313" i="21"/>
  <c r="G314" i="21"/>
  <c r="G315" i="21"/>
  <c r="G316" i="21"/>
  <c r="G317" i="21"/>
  <c r="G318" i="21"/>
  <c r="G319" i="21"/>
  <c r="G320" i="21"/>
  <c r="G321" i="21"/>
  <c r="G322" i="21"/>
  <c r="G323" i="21"/>
  <c r="G324" i="21"/>
  <c r="G325" i="21"/>
  <c r="G326" i="21"/>
  <c r="G327" i="21"/>
  <c r="G328" i="21"/>
  <c r="G329" i="21"/>
  <c r="G330" i="21"/>
  <c r="G331" i="21"/>
  <c r="G332" i="21"/>
  <c r="G333" i="21"/>
  <c r="G334" i="21"/>
  <c r="G335" i="21"/>
  <c r="G336" i="21"/>
  <c r="G337" i="21"/>
  <c r="G338" i="21"/>
  <c r="G339" i="21"/>
  <c r="G340" i="21"/>
  <c r="G341" i="21"/>
  <c r="G342" i="21"/>
  <c r="G343" i="21"/>
  <c r="G344" i="21"/>
  <c r="G345" i="21"/>
  <c r="G346" i="21"/>
  <c r="G347" i="21"/>
  <c r="G348" i="21"/>
  <c r="G349" i="21"/>
  <c r="G350" i="21"/>
  <c r="G351" i="21"/>
  <c r="G352" i="21"/>
  <c r="G353" i="21"/>
  <c r="G354" i="21"/>
  <c r="G355" i="21"/>
  <c r="G356" i="21"/>
  <c r="G357" i="21"/>
  <c r="G358" i="21"/>
  <c r="G359" i="21"/>
  <c r="G360" i="21"/>
  <c r="G361" i="21"/>
  <c r="G362" i="21"/>
  <c r="G363" i="21"/>
  <c r="G364" i="21"/>
  <c r="G365" i="21"/>
  <c r="G366" i="21"/>
  <c r="G367" i="21"/>
  <c r="G368" i="21"/>
  <c r="G369" i="21"/>
  <c r="G370" i="21"/>
  <c r="G371" i="21"/>
  <c r="G372" i="21"/>
  <c r="G373" i="21"/>
  <c r="G374" i="21"/>
  <c r="G375" i="21"/>
  <c r="G376" i="21"/>
  <c r="G377" i="21"/>
  <c r="G378" i="21"/>
  <c r="G379" i="21"/>
  <c r="G380" i="21"/>
  <c r="G381" i="21"/>
  <c r="G382" i="21"/>
  <c r="G383" i="21"/>
  <c r="G384" i="21"/>
  <c r="G385" i="21"/>
  <c r="G386" i="21"/>
  <c r="G387" i="21"/>
  <c r="G388" i="21"/>
  <c r="G389" i="21"/>
  <c r="G390" i="21"/>
  <c r="G391" i="21"/>
  <c r="G392" i="21"/>
  <c r="G393" i="21"/>
  <c r="G394" i="21"/>
  <c r="G395" i="21"/>
  <c r="G396" i="21"/>
  <c r="G397" i="21"/>
  <c r="G398" i="21"/>
  <c r="G399" i="21"/>
  <c r="G400" i="21"/>
  <c r="G401" i="21"/>
  <c r="G402" i="21"/>
  <c r="G403" i="21"/>
  <c r="G404" i="21"/>
  <c r="G405" i="21"/>
  <c r="G406" i="21"/>
  <c r="G407" i="21"/>
  <c r="G408" i="21"/>
  <c r="G409" i="21"/>
  <c r="G410" i="21"/>
  <c r="G411" i="21"/>
  <c r="G412" i="21"/>
  <c r="G413" i="21"/>
  <c r="G414" i="21"/>
  <c r="G415" i="21"/>
  <c r="G416" i="21"/>
  <c r="G417" i="21"/>
  <c r="G418" i="21"/>
  <c r="G419" i="21"/>
  <c r="G420" i="21"/>
  <c r="G421" i="21"/>
  <c r="G422" i="21"/>
  <c r="G423" i="21"/>
  <c r="G424" i="21"/>
  <c r="G425" i="21"/>
  <c r="G426" i="21"/>
  <c r="G427" i="21"/>
  <c r="G428" i="21"/>
  <c r="G429" i="21"/>
  <c r="G430" i="21"/>
  <c r="G431" i="21"/>
  <c r="G432" i="21"/>
  <c r="G433" i="21"/>
  <c r="G434" i="21"/>
  <c r="G435" i="21"/>
  <c r="G436" i="21"/>
  <c r="G437" i="21"/>
  <c r="G438" i="21"/>
  <c r="G439" i="21"/>
  <c r="G440" i="21"/>
  <c r="G441" i="21"/>
  <c r="G442" i="21"/>
  <c r="G443" i="21"/>
  <c r="G444" i="21"/>
  <c r="G445" i="21"/>
  <c r="G446" i="21"/>
  <c r="G447" i="21"/>
  <c r="G448" i="21"/>
  <c r="G449" i="21"/>
  <c r="G450" i="21"/>
  <c r="G451" i="21"/>
  <c r="G452" i="21"/>
  <c r="G453" i="21"/>
  <c r="G454" i="21"/>
  <c r="G455" i="21"/>
  <c r="G456" i="21"/>
  <c r="G457" i="21"/>
  <c r="G458" i="21"/>
  <c r="G459" i="21"/>
  <c r="G460" i="21"/>
  <c r="G461" i="21"/>
  <c r="G462" i="21"/>
  <c r="G463" i="21"/>
  <c r="G464" i="21"/>
  <c r="G465" i="21"/>
  <c r="G466" i="21"/>
  <c r="G467" i="21"/>
  <c r="G468" i="21"/>
  <c r="G469" i="21"/>
  <c r="G470" i="21"/>
  <c r="G471" i="21"/>
  <c r="G472" i="21"/>
  <c r="G473" i="21"/>
  <c r="G474" i="21"/>
  <c r="G475" i="21"/>
  <c r="G476" i="21"/>
  <c r="G477" i="21"/>
  <c r="G478" i="21"/>
  <c r="G479" i="21"/>
  <c r="G480" i="21"/>
  <c r="G481" i="21"/>
  <c r="G482" i="21"/>
  <c r="G483" i="21"/>
  <c r="G484" i="21"/>
  <c r="G485" i="21"/>
  <c r="G486" i="21"/>
  <c r="G487" i="21"/>
  <c r="G488" i="21"/>
  <c r="G489" i="21"/>
  <c r="G490" i="21"/>
  <c r="G491" i="21"/>
  <c r="G492" i="21"/>
  <c r="G493" i="21"/>
  <c r="G494" i="21"/>
  <c r="G495" i="21"/>
  <c r="G496" i="21"/>
  <c r="G497" i="21"/>
  <c r="G498" i="21"/>
  <c r="G499" i="21"/>
  <c r="G500" i="21"/>
  <c r="G501" i="21"/>
  <c r="G502" i="21"/>
  <c r="G503" i="21"/>
  <c r="G504" i="21"/>
  <c r="G505" i="21"/>
  <c r="G506" i="21"/>
  <c r="G507" i="21"/>
  <c r="G508" i="21"/>
  <c r="G509" i="21"/>
  <c r="G510" i="21"/>
  <c r="G511" i="21"/>
  <c r="G512" i="21"/>
  <c r="G513" i="21"/>
  <c r="H23" i="21"/>
  <c r="I23" i="21"/>
  <c r="J23" i="21"/>
  <c r="K23" i="21"/>
  <c r="L23" i="21"/>
  <c r="H52" i="21"/>
  <c r="I52" i="21"/>
  <c r="J52" i="21"/>
  <c r="K52" i="21"/>
  <c r="L52" i="21"/>
  <c r="H53" i="21"/>
  <c r="I53" i="21"/>
  <c r="J53" i="21"/>
  <c r="K53" i="21"/>
  <c r="L53" i="21"/>
  <c r="H58" i="21"/>
  <c r="I58" i="21"/>
  <c r="J58" i="21"/>
  <c r="K58" i="21"/>
  <c r="L58" i="21"/>
  <c r="H59" i="21"/>
  <c r="I59" i="21"/>
  <c r="J59" i="21"/>
  <c r="K59" i="21"/>
  <c r="L59" i="21"/>
  <c r="H60" i="21"/>
  <c r="I60" i="21"/>
  <c r="J60" i="21"/>
  <c r="K60" i="21"/>
  <c r="L60" i="21"/>
  <c r="H61" i="21"/>
  <c r="I61" i="21"/>
  <c r="J61" i="21"/>
  <c r="K61" i="21"/>
  <c r="L61" i="21"/>
  <c r="H64" i="21"/>
  <c r="I64" i="21"/>
  <c r="J64" i="21"/>
  <c r="K64" i="21"/>
  <c r="L64" i="21"/>
  <c r="H67" i="21"/>
  <c r="I67" i="21"/>
  <c r="J67" i="21"/>
  <c r="K67" i="21"/>
  <c r="L67" i="21"/>
  <c r="H69" i="21"/>
  <c r="I69" i="21"/>
  <c r="J69" i="21"/>
  <c r="K69" i="21"/>
  <c r="L69" i="21"/>
  <c r="H72" i="21"/>
  <c r="I72" i="21"/>
  <c r="J72" i="21"/>
  <c r="K72" i="21"/>
  <c r="L72" i="21"/>
  <c r="H79" i="21"/>
  <c r="I79" i="21"/>
  <c r="J79" i="21"/>
  <c r="K79" i="21"/>
  <c r="L79" i="21"/>
  <c r="H83" i="21"/>
  <c r="I83" i="21"/>
  <c r="J83" i="21"/>
  <c r="K83" i="21"/>
  <c r="L83" i="21"/>
  <c r="H87" i="21"/>
  <c r="I87" i="21"/>
  <c r="J87" i="21"/>
  <c r="K87" i="21"/>
  <c r="L87" i="21"/>
  <c r="H92" i="21"/>
  <c r="I92" i="21"/>
  <c r="J92" i="21"/>
  <c r="K92" i="21"/>
  <c r="L92" i="21"/>
  <c r="H96" i="21"/>
  <c r="I96" i="21"/>
  <c r="J96" i="21"/>
  <c r="K96" i="21"/>
  <c r="L96" i="21"/>
  <c r="H100" i="21"/>
  <c r="I100" i="21"/>
  <c r="J100" i="21"/>
  <c r="K100" i="21"/>
  <c r="L100" i="21"/>
  <c r="H108" i="21"/>
  <c r="I108" i="21"/>
  <c r="J108" i="21"/>
  <c r="K108" i="21"/>
  <c r="L108" i="21"/>
  <c r="H109" i="21"/>
  <c r="I109" i="21"/>
  <c r="J109" i="21"/>
  <c r="K109" i="21"/>
  <c r="L109" i="21"/>
  <c r="H118" i="21"/>
  <c r="I118" i="21"/>
  <c r="J118" i="21"/>
  <c r="K118" i="21"/>
  <c r="L118" i="21"/>
  <c r="H125" i="21"/>
  <c r="I125" i="21"/>
  <c r="J125" i="21"/>
  <c r="K125" i="21"/>
  <c r="L125" i="21"/>
  <c r="H126" i="21"/>
  <c r="I126" i="21"/>
  <c r="J126" i="21"/>
  <c r="K126" i="21"/>
  <c r="L126" i="21"/>
  <c r="H135" i="21"/>
  <c r="I135" i="21"/>
  <c r="J135" i="21"/>
  <c r="K135" i="21"/>
  <c r="L135" i="21"/>
  <c r="H142" i="21"/>
  <c r="I142" i="21"/>
  <c r="J142" i="21"/>
  <c r="K142" i="21"/>
  <c r="L142" i="21"/>
  <c r="H153" i="21"/>
  <c r="I153" i="21"/>
  <c r="J153" i="21"/>
  <c r="K153" i="21"/>
  <c r="L153" i="21"/>
  <c r="H162" i="21"/>
  <c r="I162" i="21"/>
  <c r="J162" i="21"/>
  <c r="K162" i="21"/>
  <c r="L162" i="21"/>
  <c r="H171" i="21"/>
  <c r="I171" i="21"/>
  <c r="J171" i="21"/>
  <c r="K171" i="21"/>
  <c r="L171" i="21"/>
  <c r="H187" i="21"/>
  <c r="I187" i="21"/>
  <c r="J187" i="21"/>
  <c r="K187" i="21"/>
  <c r="L187" i="21"/>
  <c r="H188" i="21"/>
  <c r="I188" i="21"/>
  <c r="J188" i="21"/>
  <c r="K188" i="21"/>
  <c r="L188" i="21"/>
  <c r="H189" i="21"/>
  <c r="I189" i="21"/>
  <c r="J189" i="21"/>
  <c r="K189" i="21"/>
  <c r="L189" i="21"/>
  <c r="H190" i="21"/>
  <c r="I190" i="21"/>
  <c r="J190" i="21"/>
  <c r="K190" i="21"/>
  <c r="L190" i="21"/>
  <c r="H191" i="21"/>
  <c r="I191" i="21"/>
  <c r="J191" i="21"/>
  <c r="K191" i="21"/>
  <c r="L191" i="21"/>
  <c r="H192" i="21"/>
  <c r="I192" i="21"/>
  <c r="J192" i="21"/>
  <c r="K192" i="21"/>
  <c r="L192" i="21"/>
  <c r="H193" i="21"/>
  <c r="I193" i="21"/>
  <c r="J193" i="21"/>
  <c r="K193" i="21"/>
  <c r="L193" i="21"/>
  <c r="H194" i="21"/>
  <c r="I194" i="21"/>
  <c r="J194" i="21"/>
  <c r="K194" i="21"/>
  <c r="L194" i="21"/>
  <c r="H195" i="21"/>
  <c r="I195" i="21"/>
  <c r="J195" i="21"/>
  <c r="K195" i="21"/>
  <c r="L195" i="21"/>
  <c r="H196" i="21"/>
  <c r="I196" i="21"/>
  <c r="J196" i="21"/>
  <c r="K196" i="21"/>
  <c r="L196" i="21"/>
  <c r="H197" i="21"/>
  <c r="I197" i="21"/>
  <c r="J197" i="21"/>
  <c r="K197" i="21"/>
  <c r="L197" i="21"/>
  <c r="H198" i="21"/>
  <c r="I198" i="21"/>
  <c r="J198" i="21"/>
  <c r="K198" i="21"/>
  <c r="L198" i="21"/>
  <c r="H199" i="21"/>
  <c r="I199" i="21"/>
  <c r="J199" i="21"/>
  <c r="K199" i="21"/>
  <c r="L199" i="21"/>
  <c r="H200" i="21"/>
  <c r="I200" i="21"/>
  <c r="J200" i="21"/>
  <c r="K200" i="21"/>
  <c r="L200" i="21"/>
  <c r="H201" i="21"/>
  <c r="I201" i="21"/>
  <c r="J201" i="21"/>
  <c r="K201" i="21"/>
  <c r="L201" i="21"/>
  <c r="H202" i="21"/>
  <c r="I202" i="21"/>
  <c r="J202" i="21"/>
  <c r="K202" i="21"/>
  <c r="L202" i="21"/>
  <c r="H203" i="21"/>
  <c r="I203" i="21"/>
  <c r="J203" i="21"/>
  <c r="K203" i="21"/>
  <c r="L203" i="21"/>
  <c r="H204" i="21"/>
  <c r="I204" i="21"/>
  <c r="J204" i="21"/>
  <c r="K204" i="21"/>
  <c r="L204" i="21"/>
  <c r="H205" i="21"/>
  <c r="I205" i="21"/>
  <c r="J205" i="21"/>
  <c r="K205" i="21"/>
  <c r="L205" i="21"/>
  <c r="H206" i="21"/>
  <c r="I206" i="21"/>
  <c r="J206" i="21"/>
  <c r="K206" i="21"/>
  <c r="L206" i="21"/>
  <c r="H207" i="21"/>
  <c r="I207" i="21"/>
  <c r="J207" i="21"/>
  <c r="K207" i="21"/>
  <c r="L207" i="21"/>
  <c r="H208" i="21"/>
  <c r="I208" i="21"/>
  <c r="J208" i="21"/>
  <c r="K208" i="21"/>
  <c r="L208" i="21"/>
  <c r="H209" i="21"/>
  <c r="I209" i="21"/>
  <c r="J209" i="21"/>
  <c r="K209" i="21"/>
  <c r="L209" i="21"/>
  <c r="H210" i="21"/>
  <c r="I210" i="21"/>
  <c r="J210" i="21"/>
  <c r="K210" i="21"/>
  <c r="L210" i="21"/>
  <c r="H211" i="21"/>
  <c r="I211" i="21"/>
  <c r="J211" i="21"/>
  <c r="K211" i="21"/>
  <c r="L211" i="21"/>
  <c r="H212" i="21"/>
  <c r="I212" i="21"/>
  <c r="J212" i="21"/>
  <c r="K212" i="21"/>
  <c r="L212" i="21"/>
  <c r="H213" i="21"/>
  <c r="I213" i="21"/>
  <c r="J213" i="21"/>
  <c r="K213" i="21"/>
  <c r="L213" i="21"/>
  <c r="H214" i="21"/>
  <c r="I214" i="21"/>
  <c r="J214" i="21"/>
  <c r="K214" i="21"/>
  <c r="L214" i="21"/>
  <c r="H215" i="21"/>
  <c r="I215" i="21"/>
  <c r="J215" i="21"/>
  <c r="K215" i="21"/>
  <c r="L215" i="21"/>
  <c r="H216" i="21"/>
  <c r="I216" i="21"/>
  <c r="J216" i="21"/>
  <c r="K216" i="21"/>
  <c r="L216" i="21"/>
  <c r="H217" i="21"/>
  <c r="I217" i="21"/>
  <c r="J217" i="21"/>
  <c r="K217" i="21"/>
  <c r="L217" i="21"/>
  <c r="H218" i="21"/>
  <c r="I218" i="21"/>
  <c r="J218" i="21"/>
  <c r="K218" i="21"/>
  <c r="L218" i="21"/>
  <c r="H219" i="21"/>
  <c r="I219" i="21"/>
  <c r="J219" i="21"/>
  <c r="K219" i="21"/>
  <c r="L219" i="21"/>
  <c r="H220" i="21"/>
  <c r="I220" i="21"/>
  <c r="J220" i="21"/>
  <c r="K220" i="21"/>
  <c r="L220" i="21"/>
  <c r="H221" i="21"/>
  <c r="I221" i="21"/>
  <c r="J221" i="21"/>
  <c r="K221" i="21"/>
  <c r="L221" i="21"/>
  <c r="H222" i="21"/>
  <c r="I222" i="21"/>
  <c r="J222" i="21"/>
  <c r="K222" i="21"/>
  <c r="L222" i="21"/>
  <c r="H223" i="21"/>
  <c r="I223" i="21"/>
  <c r="J223" i="21"/>
  <c r="K223" i="21"/>
  <c r="L223" i="21"/>
  <c r="H224" i="21"/>
  <c r="I224" i="21"/>
  <c r="J224" i="21"/>
  <c r="K224" i="21"/>
  <c r="L224" i="21"/>
  <c r="H225" i="21"/>
  <c r="I225" i="21"/>
  <c r="J225" i="21"/>
  <c r="K225" i="21"/>
  <c r="L225" i="21"/>
  <c r="H226" i="21"/>
  <c r="I226" i="21"/>
  <c r="J226" i="21"/>
  <c r="K226" i="21"/>
  <c r="L226" i="21"/>
  <c r="H227" i="21"/>
  <c r="I227" i="21"/>
  <c r="J227" i="21"/>
  <c r="K227" i="21"/>
  <c r="L227" i="21"/>
  <c r="H228" i="21"/>
  <c r="I228" i="21"/>
  <c r="J228" i="21"/>
  <c r="K228" i="21"/>
  <c r="L228" i="21"/>
  <c r="H229" i="21"/>
  <c r="I229" i="21"/>
  <c r="J229" i="21"/>
  <c r="K229" i="21"/>
  <c r="L229" i="21"/>
  <c r="H230" i="21"/>
  <c r="I230" i="21"/>
  <c r="J230" i="21"/>
  <c r="K230" i="21"/>
  <c r="L230" i="21"/>
  <c r="H231" i="21"/>
  <c r="I231" i="21"/>
  <c r="J231" i="21"/>
  <c r="K231" i="21"/>
  <c r="L231" i="21"/>
  <c r="H232" i="21"/>
  <c r="I232" i="21"/>
  <c r="J232" i="21"/>
  <c r="K232" i="21"/>
  <c r="L232" i="21"/>
  <c r="H233" i="21"/>
  <c r="I233" i="21"/>
  <c r="J233" i="21"/>
  <c r="K233" i="21"/>
  <c r="L233" i="21"/>
  <c r="H234" i="21"/>
  <c r="I234" i="21"/>
  <c r="J234" i="21"/>
  <c r="K234" i="21"/>
  <c r="L234" i="21"/>
  <c r="H235" i="21"/>
  <c r="I235" i="21"/>
  <c r="J235" i="21"/>
  <c r="K235" i="21"/>
  <c r="L235" i="21"/>
  <c r="H236" i="21"/>
  <c r="I236" i="21"/>
  <c r="J236" i="21"/>
  <c r="K236" i="21"/>
  <c r="L236" i="21"/>
  <c r="H237" i="21"/>
  <c r="I237" i="21"/>
  <c r="J237" i="21"/>
  <c r="K237" i="21"/>
  <c r="L237" i="21"/>
  <c r="H238" i="21"/>
  <c r="I238" i="21"/>
  <c r="J238" i="21"/>
  <c r="K238" i="21"/>
  <c r="L238" i="21"/>
  <c r="H239" i="21"/>
  <c r="I239" i="21"/>
  <c r="J239" i="21"/>
  <c r="K239" i="21"/>
  <c r="L239" i="21"/>
  <c r="H240" i="21"/>
  <c r="I240" i="21"/>
  <c r="J240" i="21"/>
  <c r="K240" i="21"/>
  <c r="L240" i="21"/>
  <c r="H241" i="21"/>
  <c r="I241" i="21"/>
  <c r="J241" i="21"/>
  <c r="K241" i="21"/>
  <c r="L241" i="21"/>
  <c r="H242" i="21"/>
  <c r="I242" i="21"/>
  <c r="J242" i="21"/>
  <c r="K242" i="21"/>
  <c r="L242" i="21"/>
  <c r="H243" i="21"/>
  <c r="I243" i="21"/>
  <c r="J243" i="21"/>
  <c r="K243" i="21"/>
  <c r="L243" i="21"/>
  <c r="H244" i="21"/>
  <c r="I244" i="21"/>
  <c r="J244" i="21"/>
  <c r="K244" i="21"/>
  <c r="L244" i="21"/>
  <c r="H245" i="21"/>
  <c r="I245" i="21"/>
  <c r="J245" i="21"/>
  <c r="K245" i="21"/>
  <c r="L245" i="21"/>
  <c r="H246" i="21"/>
  <c r="I246" i="21"/>
  <c r="J246" i="21"/>
  <c r="K246" i="21"/>
  <c r="L246" i="21"/>
  <c r="H247" i="21"/>
  <c r="I247" i="21"/>
  <c r="J247" i="21"/>
  <c r="K247" i="21"/>
  <c r="L247" i="21"/>
  <c r="H248" i="21"/>
  <c r="I248" i="21"/>
  <c r="J248" i="21"/>
  <c r="K248" i="21"/>
  <c r="L248" i="21"/>
  <c r="H249" i="21"/>
  <c r="I249" i="21"/>
  <c r="J249" i="21"/>
  <c r="K249" i="21"/>
  <c r="L249" i="21"/>
  <c r="H250" i="21"/>
  <c r="I250" i="21"/>
  <c r="J250" i="21"/>
  <c r="K250" i="21"/>
  <c r="L250" i="21"/>
  <c r="H251" i="21"/>
  <c r="I251" i="21"/>
  <c r="J251" i="21"/>
  <c r="K251" i="21"/>
  <c r="L251" i="21"/>
  <c r="H252" i="21"/>
  <c r="I252" i="21"/>
  <c r="J252" i="21"/>
  <c r="K252" i="21"/>
  <c r="L252" i="21"/>
  <c r="H253" i="21"/>
  <c r="I253" i="21"/>
  <c r="J253" i="21"/>
  <c r="K253" i="21"/>
  <c r="L253" i="21"/>
  <c r="H254" i="21"/>
  <c r="I254" i="21"/>
  <c r="J254" i="21"/>
  <c r="K254" i="21"/>
  <c r="L254" i="21"/>
  <c r="H255" i="21"/>
  <c r="I255" i="21"/>
  <c r="J255" i="21"/>
  <c r="K255" i="21"/>
  <c r="L255" i="21"/>
  <c r="H256" i="21"/>
  <c r="I256" i="21"/>
  <c r="J256" i="21"/>
  <c r="K256" i="21"/>
  <c r="L256" i="21"/>
  <c r="H257" i="21"/>
  <c r="I257" i="21"/>
  <c r="J257" i="21"/>
  <c r="K257" i="21"/>
  <c r="L257" i="21"/>
  <c r="H258" i="21"/>
  <c r="I258" i="21"/>
  <c r="J258" i="21"/>
  <c r="K258" i="21"/>
  <c r="L258" i="21"/>
  <c r="H259" i="21"/>
  <c r="I259" i="21"/>
  <c r="J259" i="21"/>
  <c r="K259" i="21"/>
  <c r="L259" i="21"/>
  <c r="H260" i="21"/>
  <c r="I260" i="21"/>
  <c r="J260" i="21"/>
  <c r="K260" i="21"/>
  <c r="L260" i="21"/>
  <c r="H261" i="21"/>
  <c r="I261" i="21"/>
  <c r="J261" i="21"/>
  <c r="K261" i="21"/>
  <c r="L261" i="21"/>
  <c r="H262" i="21"/>
  <c r="I262" i="21"/>
  <c r="J262" i="21"/>
  <c r="K262" i="21"/>
  <c r="L262" i="21"/>
  <c r="H263" i="21"/>
  <c r="I263" i="21"/>
  <c r="J263" i="21"/>
  <c r="K263" i="21"/>
  <c r="L263" i="21"/>
  <c r="H264" i="21"/>
  <c r="I264" i="21"/>
  <c r="J264" i="21"/>
  <c r="K264" i="21"/>
  <c r="L264" i="21"/>
  <c r="H265" i="21"/>
  <c r="I265" i="21"/>
  <c r="J265" i="21"/>
  <c r="K265" i="21"/>
  <c r="L265" i="21"/>
  <c r="H266" i="21"/>
  <c r="I266" i="21"/>
  <c r="J266" i="21"/>
  <c r="K266" i="21"/>
  <c r="L266" i="21"/>
  <c r="H267" i="21"/>
  <c r="I267" i="21"/>
  <c r="J267" i="21"/>
  <c r="K267" i="21"/>
  <c r="L267" i="21"/>
  <c r="H268" i="21"/>
  <c r="I268" i="21"/>
  <c r="J268" i="21"/>
  <c r="K268" i="21"/>
  <c r="L268" i="21"/>
  <c r="H269" i="21"/>
  <c r="I269" i="21"/>
  <c r="J269" i="21"/>
  <c r="K269" i="21"/>
  <c r="L269" i="21"/>
  <c r="H270" i="21"/>
  <c r="I270" i="21"/>
  <c r="J270" i="21"/>
  <c r="K270" i="21"/>
  <c r="L270" i="21"/>
  <c r="H271" i="21"/>
  <c r="I271" i="21"/>
  <c r="J271" i="21"/>
  <c r="K271" i="21"/>
  <c r="L271" i="21"/>
  <c r="H272" i="21"/>
  <c r="I272" i="21"/>
  <c r="J272" i="21"/>
  <c r="K272" i="21"/>
  <c r="L272" i="21"/>
  <c r="H273" i="21"/>
  <c r="I273" i="21"/>
  <c r="J273" i="21"/>
  <c r="K273" i="21"/>
  <c r="L273" i="21"/>
  <c r="H274" i="21"/>
  <c r="I274" i="21"/>
  <c r="J274" i="21"/>
  <c r="K274" i="21"/>
  <c r="L274" i="21"/>
  <c r="H275" i="21"/>
  <c r="I275" i="21"/>
  <c r="J275" i="21"/>
  <c r="K275" i="21"/>
  <c r="L275" i="21"/>
  <c r="H276" i="21"/>
  <c r="I276" i="21"/>
  <c r="J276" i="21"/>
  <c r="K276" i="21"/>
  <c r="L276" i="21"/>
  <c r="H277" i="21"/>
  <c r="I277" i="21"/>
  <c r="J277" i="21"/>
  <c r="K277" i="21"/>
  <c r="L277" i="21"/>
  <c r="H278" i="21"/>
  <c r="I278" i="21"/>
  <c r="J278" i="21"/>
  <c r="K278" i="21"/>
  <c r="L278" i="21"/>
  <c r="H279" i="21"/>
  <c r="I279" i="21"/>
  <c r="J279" i="21"/>
  <c r="K279" i="21"/>
  <c r="L279" i="21"/>
  <c r="H280" i="21"/>
  <c r="I280" i="21"/>
  <c r="J280" i="21"/>
  <c r="K280" i="21"/>
  <c r="L280" i="21"/>
  <c r="H281" i="21"/>
  <c r="I281" i="21"/>
  <c r="J281" i="21"/>
  <c r="K281" i="21"/>
  <c r="L281" i="21"/>
  <c r="H282" i="21"/>
  <c r="I282" i="21"/>
  <c r="J282" i="21"/>
  <c r="K282" i="21"/>
  <c r="L282" i="21"/>
  <c r="H283" i="21"/>
  <c r="I283" i="21"/>
  <c r="J283" i="21"/>
  <c r="K283" i="21"/>
  <c r="L283" i="21"/>
  <c r="H284" i="21"/>
  <c r="I284" i="21"/>
  <c r="J284" i="21"/>
  <c r="K284" i="21"/>
  <c r="L284" i="21"/>
  <c r="H285" i="21"/>
  <c r="I285" i="21"/>
  <c r="J285" i="21"/>
  <c r="K285" i="21"/>
  <c r="L285" i="21"/>
  <c r="H286" i="21"/>
  <c r="I286" i="21"/>
  <c r="J286" i="21"/>
  <c r="K286" i="21"/>
  <c r="L286" i="21"/>
  <c r="H287" i="21"/>
  <c r="I287" i="21"/>
  <c r="J287" i="21"/>
  <c r="K287" i="21"/>
  <c r="L287" i="21"/>
  <c r="H288" i="21"/>
  <c r="I288" i="21"/>
  <c r="J288" i="21"/>
  <c r="K288" i="21"/>
  <c r="L288" i="21"/>
  <c r="H289" i="21"/>
  <c r="I289" i="21"/>
  <c r="J289" i="21"/>
  <c r="K289" i="21"/>
  <c r="L289" i="21"/>
  <c r="H290" i="21"/>
  <c r="I290" i="21"/>
  <c r="J290" i="21"/>
  <c r="K290" i="21"/>
  <c r="L290" i="21"/>
  <c r="H291" i="21"/>
  <c r="I291" i="21"/>
  <c r="J291" i="21"/>
  <c r="K291" i="21"/>
  <c r="L291" i="21"/>
  <c r="H292" i="21"/>
  <c r="I292" i="21"/>
  <c r="J292" i="21"/>
  <c r="K292" i="21"/>
  <c r="L292" i="21"/>
  <c r="H293" i="21"/>
  <c r="I293" i="21"/>
  <c r="J293" i="21"/>
  <c r="K293" i="21"/>
  <c r="L293" i="21"/>
  <c r="H294" i="21"/>
  <c r="I294" i="21"/>
  <c r="J294" i="21"/>
  <c r="K294" i="21"/>
  <c r="L294" i="21"/>
  <c r="H295" i="21"/>
  <c r="I295" i="21"/>
  <c r="J295" i="21"/>
  <c r="K295" i="21"/>
  <c r="L295" i="21"/>
  <c r="H296" i="21"/>
  <c r="I296" i="21"/>
  <c r="J296" i="21"/>
  <c r="K296" i="21"/>
  <c r="L296" i="21"/>
  <c r="H297" i="21"/>
  <c r="I297" i="21"/>
  <c r="J297" i="21"/>
  <c r="K297" i="21"/>
  <c r="L297" i="21"/>
  <c r="H298" i="21"/>
  <c r="I298" i="21"/>
  <c r="J298" i="21"/>
  <c r="K298" i="21"/>
  <c r="L298" i="21"/>
  <c r="H299" i="21"/>
  <c r="I299" i="21"/>
  <c r="J299" i="21"/>
  <c r="K299" i="21"/>
  <c r="L299" i="21"/>
  <c r="H300" i="21"/>
  <c r="I300" i="21"/>
  <c r="J300" i="21"/>
  <c r="K300" i="21"/>
  <c r="L300" i="21"/>
  <c r="H301" i="21"/>
  <c r="I301" i="21"/>
  <c r="J301" i="21"/>
  <c r="K301" i="21"/>
  <c r="L301" i="21"/>
  <c r="H302" i="21"/>
  <c r="I302" i="21"/>
  <c r="J302" i="21"/>
  <c r="K302" i="21"/>
  <c r="L302" i="21"/>
  <c r="H303" i="21"/>
  <c r="I303" i="21"/>
  <c r="J303" i="21"/>
  <c r="K303" i="21"/>
  <c r="L303" i="21"/>
  <c r="H304" i="21"/>
  <c r="I304" i="21"/>
  <c r="J304" i="21"/>
  <c r="K304" i="21"/>
  <c r="L304" i="21"/>
  <c r="H305" i="21"/>
  <c r="I305" i="21"/>
  <c r="J305" i="21"/>
  <c r="K305" i="21"/>
  <c r="L305" i="21"/>
  <c r="H306" i="21"/>
  <c r="I306" i="21"/>
  <c r="J306" i="21"/>
  <c r="K306" i="21"/>
  <c r="L306" i="21"/>
  <c r="H307" i="21"/>
  <c r="I307" i="21"/>
  <c r="J307" i="21"/>
  <c r="K307" i="21"/>
  <c r="L307" i="21"/>
  <c r="H308" i="21"/>
  <c r="I308" i="21"/>
  <c r="J308" i="21"/>
  <c r="K308" i="21"/>
  <c r="L308" i="21"/>
  <c r="H309" i="21"/>
  <c r="I309" i="21"/>
  <c r="J309" i="21"/>
  <c r="K309" i="21"/>
  <c r="L309" i="21"/>
  <c r="H310" i="21"/>
  <c r="I310" i="21"/>
  <c r="J310" i="21"/>
  <c r="K310" i="21"/>
  <c r="L310" i="21"/>
  <c r="H311" i="21"/>
  <c r="I311" i="21"/>
  <c r="J311" i="21"/>
  <c r="K311" i="21"/>
  <c r="L311" i="21"/>
  <c r="H312" i="21"/>
  <c r="I312" i="21"/>
  <c r="J312" i="21"/>
  <c r="K312" i="21"/>
  <c r="L312" i="21"/>
  <c r="H313" i="21"/>
  <c r="I313" i="21"/>
  <c r="J313" i="21"/>
  <c r="K313" i="21"/>
  <c r="L313" i="21"/>
  <c r="H314" i="21"/>
  <c r="I314" i="21"/>
  <c r="J314" i="21"/>
  <c r="K314" i="21"/>
  <c r="L314" i="21"/>
  <c r="H315" i="21"/>
  <c r="I315" i="21"/>
  <c r="J315" i="21"/>
  <c r="K315" i="21"/>
  <c r="L315" i="21"/>
  <c r="H316" i="21"/>
  <c r="I316" i="21"/>
  <c r="J316" i="21"/>
  <c r="K316" i="21"/>
  <c r="L316" i="21"/>
  <c r="H317" i="21"/>
  <c r="I317" i="21"/>
  <c r="J317" i="21"/>
  <c r="K317" i="21"/>
  <c r="L317" i="21"/>
  <c r="H318" i="21"/>
  <c r="I318" i="21"/>
  <c r="J318" i="21"/>
  <c r="K318" i="21"/>
  <c r="L318" i="21"/>
  <c r="H319" i="21"/>
  <c r="I319" i="21"/>
  <c r="J319" i="21"/>
  <c r="K319" i="21"/>
  <c r="L319" i="21"/>
  <c r="H320" i="21"/>
  <c r="I320" i="21"/>
  <c r="J320" i="21"/>
  <c r="K320" i="21"/>
  <c r="L320" i="21"/>
  <c r="H321" i="21"/>
  <c r="I321" i="21"/>
  <c r="J321" i="21"/>
  <c r="K321" i="21"/>
  <c r="L321" i="21"/>
  <c r="H322" i="21"/>
  <c r="I322" i="21"/>
  <c r="J322" i="21"/>
  <c r="K322" i="21"/>
  <c r="L322" i="21"/>
  <c r="H323" i="21"/>
  <c r="I323" i="21"/>
  <c r="J323" i="21"/>
  <c r="K323" i="21"/>
  <c r="L323" i="21"/>
  <c r="H324" i="21"/>
  <c r="I324" i="21"/>
  <c r="J324" i="21"/>
  <c r="K324" i="21"/>
  <c r="L324" i="21"/>
  <c r="H325" i="21"/>
  <c r="I325" i="21"/>
  <c r="J325" i="21"/>
  <c r="K325" i="21"/>
  <c r="L325" i="21"/>
  <c r="H326" i="21"/>
  <c r="I326" i="21"/>
  <c r="J326" i="21"/>
  <c r="K326" i="21"/>
  <c r="L326" i="21"/>
  <c r="H327" i="21"/>
  <c r="I327" i="21"/>
  <c r="J327" i="21"/>
  <c r="K327" i="21"/>
  <c r="L327" i="21"/>
  <c r="H328" i="21"/>
  <c r="I328" i="21"/>
  <c r="J328" i="21"/>
  <c r="K328" i="21"/>
  <c r="L328" i="21"/>
  <c r="H329" i="21"/>
  <c r="I329" i="21"/>
  <c r="J329" i="21"/>
  <c r="K329" i="21"/>
  <c r="L329" i="21"/>
  <c r="H330" i="21"/>
  <c r="I330" i="21"/>
  <c r="J330" i="21"/>
  <c r="K330" i="21"/>
  <c r="L330" i="21"/>
  <c r="H331" i="21"/>
  <c r="I331" i="21"/>
  <c r="J331" i="21"/>
  <c r="K331" i="21"/>
  <c r="L331" i="21"/>
  <c r="H332" i="21"/>
  <c r="I332" i="21"/>
  <c r="J332" i="21"/>
  <c r="K332" i="21"/>
  <c r="L332" i="21"/>
  <c r="H333" i="21"/>
  <c r="I333" i="21"/>
  <c r="J333" i="21"/>
  <c r="K333" i="21"/>
  <c r="L333" i="21"/>
  <c r="H334" i="21"/>
  <c r="I334" i="21"/>
  <c r="J334" i="21"/>
  <c r="K334" i="21"/>
  <c r="L334" i="21"/>
  <c r="H335" i="21"/>
  <c r="I335" i="21"/>
  <c r="J335" i="21"/>
  <c r="K335" i="21"/>
  <c r="L335" i="21"/>
  <c r="H336" i="21"/>
  <c r="I336" i="21"/>
  <c r="J336" i="21"/>
  <c r="K336" i="21"/>
  <c r="L336" i="21"/>
  <c r="H337" i="21"/>
  <c r="I337" i="21"/>
  <c r="J337" i="21"/>
  <c r="K337" i="21"/>
  <c r="L337" i="21"/>
  <c r="H338" i="21"/>
  <c r="I338" i="21"/>
  <c r="J338" i="21"/>
  <c r="K338" i="21"/>
  <c r="L338" i="21"/>
  <c r="H339" i="21"/>
  <c r="I339" i="21"/>
  <c r="J339" i="21"/>
  <c r="K339" i="21"/>
  <c r="L339" i="21"/>
  <c r="H340" i="21"/>
  <c r="I340" i="21"/>
  <c r="J340" i="21"/>
  <c r="K340" i="21"/>
  <c r="L340" i="21"/>
  <c r="H341" i="21"/>
  <c r="I341" i="21"/>
  <c r="J341" i="21"/>
  <c r="K341" i="21"/>
  <c r="L341" i="21"/>
  <c r="H342" i="21"/>
  <c r="I342" i="21"/>
  <c r="J342" i="21"/>
  <c r="K342" i="21"/>
  <c r="L342" i="21"/>
  <c r="H343" i="21"/>
  <c r="I343" i="21"/>
  <c r="J343" i="21"/>
  <c r="K343" i="21"/>
  <c r="L343" i="21"/>
  <c r="H344" i="21"/>
  <c r="I344" i="21"/>
  <c r="J344" i="21"/>
  <c r="K344" i="21"/>
  <c r="L344" i="21"/>
  <c r="H345" i="21"/>
  <c r="I345" i="21"/>
  <c r="J345" i="21"/>
  <c r="K345" i="21"/>
  <c r="L345" i="21"/>
  <c r="H346" i="21"/>
  <c r="I346" i="21"/>
  <c r="J346" i="21"/>
  <c r="K346" i="21"/>
  <c r="L346" i="21"/>
  <c r="H347" i="21"/>
  <c r="I347" i="21"/>
  <c r="J347" i="21"/>
  <c r="K347" i="21"/>
  <c r="L347" i="21"/>
  <c r="H348" i="21"/>
  <c r="I348" i="21"/>
  <c r="J348" i="21"/>
  <c r="K348" i="21"/>
  <c r="L348" i="21"/>
  <c r="H349" i="21"/>
  <c r="I349" i="21"/>
  <c r="J349" i="21"/>
  <c r="K349" i="21"/>
  <c r="L349" i="21"/>
  <c r="H350" i="21"/>
  <c r="I350" i="21"/>
  <c r="J350" i="21"/>
  <c r="K350" i="21"/>
  <c r="L350" i="21"/>
  <c r="H351" i="21"/>
  <c r="I351" i="21"/>
  <c r="J351" i="21"/>
  <c r="K351" i="21"/>
  <c r="L351" i="21"/>
  <c r="H352" i="21"/>
  <c r="I352" i="21"/>
  <c r="J352" i="21"/>
  <c r="K352" i="21"/>
  <c r="L352" i="21"/>
  <c r="H353" i="21"/>
  <c r="I353" i="21"/>
  <c r="J353" i="21"/>
  <c r="K353" i="21"/>
  <c r="L353" i="21"/>
  <c r="H354" i="21"/>
  <c r="I354" i="21"/>
  <c r="J354" i="21"/>
  <c r="K354" i="21"/>
  <c r="L354" i="21"/>
  <c r="H355" i="21"/>
  <c r="I355" i="21"/>
  <c r="J355" i="21"/>
  <c r="K355" i="21"/>
  <c r="L355" i="21"/>
  <c r="H356" i="21"/>
  <c r="I356" i="21"/>
  <c r="J356" i="21"/>
  <c r="K356" i="21"/>
  <c r="L356" i="21"/>
  <c r="H357" i="21"/>
  <c r="I357" i="21"/>
  <c r="J357" i="21"/>
  <c r="K357" i="21"/>
  <c r="L357" i="21"/>
  <c r="H358" i="21"/>
  <c r="I358" i="21"/>
  <c r="J358" i="21"/>
  <c r="K358" i="21"/>
  <c r="L358" i="21"/>
  <c r="H359" i="21"/>
  <c r="I359" i="21"/>
  <c r="J359" i="21"/>
  <c r="K359" i="21"/>
  <c r="L359" i="21"/>
  <c r="H360" i="21"/>
  <c r="I360" i="21"/>
  <c r="J360" i="21"/>
  <c r="K360" i="21"/>
  <c r="L360" i="21"/>
  <c r="H361" i="21"/>
  <c r="I361" i="21"/>
  <c r="J361" i="21"/>
  <c r="K361" i="21"/>
  <c r="L361" i="21"/>
  <c r="H362" i="21"/>
  <c r="I362" i="21"/>
  <c r="J362" i="21"/>
  <c r="K362" i="21"/>
  <c r="L362" i="21"/>
  <c r="H363" i="21"/>
  <c r="I363" i="21"/>
  <c r="J363" i="21"/>
  <c r="K363" i="21"/>
  <c r="L363" i="21"/>
  <c r="H364" i="21"/>
  <c r="I364" i="21"/>
  <c r="J364" i="21"/>
  <c r="K364" i="21"/>
  <c r="L364" i="21"/>
  <c r="H365" i="21"/>
  <c r="I365" i="21"/>
  <c r="J365" i="21"/>
  <c r="K365" i="21"/>
  <c r="L365" i="21"/>
  <c r="H366" i="21"/>
  <c r="I366" i="21"/>
  <c r="J366" i="21"/>
  <c r="K366" i="21"/>
  <c r="L366" i="21"/>
  <c r="H367" i="21"/>
  <c r="I367" i="21"/>
  <c r="J367" i="21"/>
  <c r="K367" i="21"/>
  <c r="L367" i="21"/>
  <c r="H368" i="21"/>
  <c r="I368" i="21"/>
  <c r="J368" i="21"/>
  <c r="K368" i="21"/>
  <c r="L368" i="21"/>
  <c r="H369" i="21"/>
  <c r="I369" i="21"/>
  <c r="J369" i="21"/>
  <c r="K369" i="21"/>
  <c r="L369" i="21"/>
  <c r="H370" i="21"/>
  <c r="I370" i="21"/>
  <c r="J370" i="21"/>
  <c r="K370" i="21"/>
  <c r="L370" i="21"/>
  <c r="H371" i="21"/>
  <c r="I371" i="21"/>
  <c r="J371" i="21"/>
  <c r="K371" i="21"/>
  <c r="L371" i="21"/>
  <c r="H372" i="21"/>
  <c r="I372" i="21"/>
  <c r="J372" i="21"/>
  <c r="K372" i="21"/>
  <c r="L372" i="21"/>
  <c r="H373" i="21"/>
  <c r="I373" i="21"/>
  <c r="J373" i="21"/>
  <c r="K373" i="21"/>
  <c r="L373" i="21"/>
  <c r="H374" i="21"/>
  <c r="I374" i="21"/>
  <c r="J374" i="21"/>
  <c r="K374" i="21"/>
  <c r="L374" i="21"/>
  <c r="H375" i="21"/>
  <c r="I375" i="21"/>
  <c r="J375" i="21"/>
  <c r="K375" i="21"/>
  <c r="L375" i="21"/>
  <c r="H376" i="21"/>
  <c r="I376" i="21"/>
  <c r="J376" i="21"/>
  <c r="K376" i="21"/>
  <c r="L376" i="21"/>
  <c r="H377" i="21"/>
  <c r="I377" i="21"/>
  <c r="J377" i="21"/>
  <c r="K377" i="21"/>
  <c r="L377" i="21"/>
  <c r="H378" i="21"/>
  <c r="I378" i="21"/>
  <c r="J378" i="21"/>
  <c r="K378" i="21"/>
  <c r="L378" i="21"/>
  <c r="H379" i="21"/>
  <c r="I379" i="21"/>
  <c r="J379" i="21"/>
  <c r="K379" i="21"/>
  <c r="L379" i="21"/>
  <c r="H380" i="21"/>
  <c r="I380" i="21"/>
  <c r="J380" i="21"/>
  <c r="K380" i="21"/>
  <c r="L380" i="21"/>
  <c r="H381" i="21"/>
  <c r="I381" i="21"/>
  <c r="J381" i="21"/>
  <c r="K381" i="21"/>
  <c r="L381" i="21"/>
  <c r="H382" i="21"/>
  <c r="I382" i="21"/>
  <c r="J382" i="21"/>
  <c r="K382" i="21"/>
  <c r="L382" i="21"/>
  <c r="H383" i="21"/>
  <c r="I383" i="21"/>
  <c r="J383" i="21"/>
  <c r="K383" i="21"/>
  <c r="L383" i="21"/>
  <c r="H384" i="21"/>
  <c r="I384" i="21"/>
  <c r="J384" i="21"/>
  <c r="K384" i="21"/>
  <c r="L384" i="21"/>
  <c r="H385" i="21"/>
  <c r="I385" i="21"/>
  <c r="J385" i="21"/>
  <c r="K385" i="21"/>
  <c r="L385" i="21"/>
  <c r="H386" i="21"/>
  <c r="I386" i="21"/>
  <c r="J386" i="21"/>
  <c r="K386" i="21"/>
  <c r="L386" i="21"/>
  <c r="H387" i="21"/>
  <c r="I387" i="21"/>
  <c r="J387" i="21"/>
  <c r="K387" i="21"/>
  <c r="L387" i="21"/>
  <c r="H388" i="21"/>
  <c r="I388" i="21"/>
  <c r="J388" i="21"/>
  <c r="K388" i="21"/>
  <c r="L388" i="21"/>
  <c r="H389" i="21"/>
  <c r="I389" i="21"/>
  <c r="J389" i="21"/>
  <c r="K389" i="21"/>
  <c r="L389" i="21"/>
  <c r="H390" i="21"/>
  <c r="I390" i="21"/>
  <c r="J390" i="21"/>
  <c r="K390" i="21"/>
  <c r="L390" i="21"/>
  <c r="H391" i="21"/>
  <c r="I391" i="21"/>
  <c r="J391" i="21"/>
  <c r="K391" i="21"/>
  <c r="L391" i="21"/>
  <c r="H392" i="21"/>
  <c r="I392" i="21"/>
  <c r="J392" i="21"/>
  <c r="K392" i="21"/>
  <c r="L392" i="21"/>
  <c r="H393" i="21"/>
  <c r="I393" i="21"/>
  <c r="J393" i="21"/>
  <c r="K393" i="21"/>
  <c r="L393" i="21"/>
  <c r="H394" i="21"/>
  <c r="I394" i="21"/>
  <c r="J394" i="21"/>
  <c r="K394" i="21"/>
  <c r="L394" i="21"/>
  <c r="H395" i="21"/>
  <c r="I395" i="21"/>
  <c r="J395" i="21"/>
  <c r="K395" i="21"/>
  <c r="L395" i="21"/>
  <c r="H396" i="21"/>
  <c r="I396" i="21"/>
  <c r="J396" i="21"/>
  <c r="K396" i="21"/>
  <c r="L396" i="21"/>
  <c r="H397" i="21"/>
  <c r="I397" i="21"/>
  <c r="J397" i="21"/>
  <c r="K397" i="21"/>
  <c r="L397" i="21"/>
  <c r="H398" i="21"/>
  <c r="I398" i="21"/>
  <c r="J398" i="21"/>
  <c r="K398" i="21"/>
  <c r="L398" i="21"/>
  <c r="H399" i="21"/>
  <c r="I399" i="21"/>
  <c r="J399" i="21"/>
  <c r="K399" i="21"/>
  <c r="L399" i="21"/>
  <c r="H400" i="21"/>
  <c r="I400" i="21"/>
  <c r="J400" i="21"/>
  <c r="K400" i="21"/>
  <c r="L400" i="21"/>
  <c r="H401" i="21"/>
  <c r="I401" i="21"/>
  <c r="J401" i="21"/>
  <c r="K401" i="21"/>
  <c r="L401" i="21"/>
  <c r="H402" i="21"/>
  <c r="I402" i="21"/>
  <c r="J402" i="21"/>
  <c r="K402" i="21"/>
  <c r="L402" i="21"/>
  <c r="H403" i="21"/>
  <c r="I403" i="21"/>
  <c r="J403" i="21"/>
  <c r="K403" i="21"/>
  <c r="L403" i="21"/>
  <c r="H404" i="21"/>
  <c r="I404" i="21"/>
  <c r="J404" i="21"/>
  <c r="K404" i="21"/>
  <c r="L404" i="21"/>
  <c r="H405" i="21"/>
  <c r="I405" i="21"/>
  <c r="J405" i="21"/>
  <c r="K405" i="21"/>
  <c r="L405" i="21"/>
  <c r="H406" i="21"/>
  <c r="I406" i="21"/>
  <c r="J406" i="21"/>
  <c r="K406" i="21"/>
  <c r="L406" i="21"/>
  <c r="H407" i="21"/>
  <c r="I407" i="21"/>
  <c r="J407" i="21"/>
  <c r="K407" i="21"/>
  <c r="L407" i="21"/>
  <c r="H408" i="21"/>
  <c r="I408" i="21"/>
  <c r="J408" i="21"/>
  <c r="K408" i="21"/>
  <c r="L408" i="21"/>
  <c r="H409" i="21"/>
  <c r="I409" i="21"/>
  <c r="J409" i="21"/>
  <c r="K409" i="21"/>
  <c r="L409" i="21"/>
  <c r="H410" i="21"/>
  <c r="I410" i="21"/>
  <c r="J410" i="21"/>
  <c r="K410" i="21"/>
  <c r="L410" i="21"/>
  <c r="H411" i="21"/>
  <c r="I411" i="21"/>
  <c r="J411" i="21"/>
  <c r="K411" i="21"/>
  <c r="L411" i="21"/>
  <c r="H412" i="21"/>
  <c r="I412" i="21"/>
  <c r="J412" i="21"/>
  <c r="K412" i="21"/>
  <c r="L412" i="21"/>
  <c r="H413" i="21"/>
  <c r="I413" i="21"/>
  <c r="J413" i="21"/>
  <c r="K413" i="21"/>
  <c r="L413" i="21"/>
  <c r="H414" i="21"/>
  <c r="I414" i="21"/>
  <c r="J414" i="21"/>
  <c r="K414" i="21"/>
  <c r="L414" i="21"/>
  <c r="H415" i="21"/>
  <c r="I415" i="21"/>
  <c r="J415" i="21"/>
  <c r="K415" i="21"/>
  <c r="L415" i="21"/>
  <c r="H416" i="21"/>
  <c r="I416" i="21"/>
  <c r="J416" i="21"/>
  <c r="K416" i="21"/>
  <c r="L416" i="21"/>
  <c r="H417" i="21"/>
  <c r="I417" i="21"/>
  <c r="J417" i="21"/>
  <c r="K417" i="21"/>
  <c r="L417" i="21"/>
  <c r="H418" i="21"/>
  <c r="I418" i="21"/>
  <c r="J418" i="21"/>
  <c r="K418" i="21"/>
  <c r="L418" i="21"/>
  <c r="H419" i="21"/>
  <c r="I419" i="21"/>
  <c r="J419" i="21"/>
  <c r="K419" i="21"/>
  <c r="L419" i="21"/>
  <c r="H420" i="21"/>
  <c r="I420" i="21"/>
  <c r="J420" i="21"/>
  <c r="K420" i="21"/>
  <c r="L420" i="21"/>
  <c r="H421" i="21"/>
  <c r="I421" i="21"/>
  <c r="J421" i="21"/>
  <c r="K421" i="21"/>
  <c r="L421" i="21"/>
  <c r="H422" i="21"/>
  <c r="I422" i="21"/>
  <c r="J422" i="21"/>
  <c r="K422" i="21"/>
  <c r="L422" i="21"/>
  <c r="H423" i="21"/>
  <c r="I423" i="21"/>
  <c r="J423" i="21"/>
  <c r="K423" i="21"/>
  <c r="L423" i="21"/>
  <c r="H424" i="21"/>
  <c r="I424" i="21"/>
  <c r="J424" i="21"/>
  <c r="K424" i="21"/>
  <c r="L424" i="21"/>
  <c r="H425" i="21"/>
  <c r="I425" i="21"/>
  <c r="J425" i="21"/>
  <c r="K425" i="21"/>
  <c r="L425" i="21"/>
  <c r="H426" i="21"/>
  <c r="I426" i="21"/>
  <c r="J426" i="21"/>
  <c r="K426" i="21"/>
  <c r="L426" i="21"/>
  <c r="H427" i="21"/>
  <c r="I427" i="21"/>
  <c r="J427" i="21"/>
  <c r="K427" i="21"/>
  <c r="L427" i="21"/>
  <c r="H428" i="21"/>
  <c r="I428" i="21"/>
  <c r="J428" i="21"/>
  <c r="K428" i="21"/>
  <c r="L428" i="21"/>
  <c r="H429" i="21"/>
  <c r="I429" i="21"/>
  <c r="J429" i="21"/>
  <c r="K429" i="21"/>
  <c r="L429" i="21"/>
  <c r="H430" i="21"/>
  <c r="I430" i="21"/>
  <c r="J430" i="21"/>
  <c r="K430" i="21"/>
  <c r="L430" i="21"/>
  <c r="H431" i="21"/>
  <c r="I431" i="21"/>
  <c r="J431" i="21"/>
  <c r="K431" i="21"/>
  <c r="L431" i="21"/>
  <c r="H432" i="21"/>
  <c r="I432" i="21"/>
  <c r="J432" i="21"/>
  <c r="K432" i="21"/>
  <c r="L432" i="21"/>
  <c r="H433" i="21"/>
  <c r="I433" i="21"/>
  <c r="J433" i="21"/>
  <c r="K433" i="21"/>
  <c r="L433" i="21"/>
  <c r="H434" i="21"/>
  <c r="I434" i="21"/>
  <c r="J434" i="21"/>
  <c r="K434" i="21"/>
  <c r="L434" i="21"/>
  <c r="H435" i="21"/>
  <c r="I435" i="21"/>
  <c r="J435" i="21"/>
  <c r="K435" i="21"/>
  <c r="L435" i="21"/>
  <c r="H436" i="21"/>
  <c r="I436" i="21"/>
  <c r="J436" i="21"/>
  <c r="K436" i="21"/>
  <c r="L436" i="21"/>
  <c r="H437" i="21"/>
  <c r="I437" i="21"/>
  <c r="J437" i="21"/>
  <c r="K437" i="21"/>
  <c r="L437" i="21"/>
  <c r="H438" i="21"/>
  <c r="I438" i="21"/>
  <c r="J438" i="21"/>
  <c r="K438" i="21"/>
  <c r="L438" i="21"/>
  <c r="H439" i="21"/>
  <c r="I439" i="21"/>
  <c r="J439" i="21"/>
  <c r="K439" i="21"/>
  <c r="L439" i="21"/>
  <c r="H440" i="21"/>
  <c r="I440" i="21"/>
  <c r="J440" i="21"/>
  <c r="K440" i="21"/>
  <c r="L440" i="21"/>
  <c r="H441" i="21"/>
  <c r="I441" i="21"/>
  <c r="J441" i="21"/>
  <c r="K441" i="21"/>
  <c r="L441" i="21"/>
  <c r="H442" i="21"/>
  <c r="I442" i="21"/>
  <c r="J442" i="21"/>
  <c r="K442" i="21"/>
  <c r="L442" i="21"/>
  <c r="H443" i="21"/>
  <c r="I443" i="21"/>
  <c r="J443" i="21"/>
  <c r="K443" i="21"/>
  <c r="L443" i="21"/>
  <c r="H444" i="21"/>
  <c r="I444" i="21"/>
  <c r="J444" i="21"/>
  <c r="K444" i="21"/>
  <c r="L444" i="21"/>
  <c r="H445" i="21"/>
  <c r="I445" i="21"/>
  <c r="J445" i="21"/>
  <c r="K445" i="21"/>
  <c r="L445" i="21"/>
  <c r="H446" i="21"/>
  <c r="I446" i="21"/>
  <c r="J446" i="21"/>
  <c r="K446" i="21"/>
  <c r="L446" i="21"/>
  <c r="H447" i="21"/>
  <c r="I447" i="21"/>
  <c r="J447" i="21"/>
  <c r="K447" i="21"/>
  <c r="L447" i="21"/>
  <c r="H448" i="21"/>
  <c r="I448" i="21"/>
  <c r="J448" i="21"/>
  <c r="K448" i="21"/>
  <c r="L448" i="21"/>
  <c r="H449" i="21"/>
  <c r="I449" i="21"/>
  <c r="J449" i="21"/>
  <c r="K449" i="21"/>
  <c r="L449" i="21"/>
  <c r="H450" i="21"/>
  <c r="I450" i="21"/>
  <c r="J450" i="21"/>
  <c r="K450" i="21"/>
  <c r="L450" i="21"/>
  <c r="H451" i="21"/>
  <c r="I451" i="21"/>
  <c r="J451" i="21"/>
  <c r="K451" i="21"/>
  <c r="L451" i="21"/>
  <c r="H452" i="21"/>
  <c r="I452" i="21"/>
  <c r="J452" i="21"/>
  <c r="K452" i="21"/>
  <c r="L452" i="21"/>
  <c r="H453" i="21"/>
  <c r="I453" i="21"/>
  <c r="J453" i="21"/>
  <c r="K453" i="21"/>
  <c r="L453" i="21"/>
  <c r="H454" i="21"/>
  <c r="I454" i="21"/>
  <c r="J454" i="21"/>
  <c r="K454" i="21"/>
  <c r="L454" i="21"/>
  <c r="H455" i="21"/>
  <c r="I455" i="21"/>
  <c r="J455" i="21"/>
  <c r="K455" i="21"/>
  <c r="L455" i="21"/>
  <c r="H456" i="21"/>
  <c r="I456" i="21"/>
  <c r="J456" i="21"/>
  <c r="K456" i="21"/>
  <c r="L456" i="21"/>
  <c r="H457" i="21"/>
  <c r="I457" i="21"/>
  <c r="J457" i="21"/>
  <c r="K457" i="21"/>
  <c r="L457" i="21"/>
  <c r="H458" i="21"/>
  <c r="I458" i="21"/>
  <c r="J458" i="21"/>
  <c r="K458" i="21"/>
  <c r="L458" i="21"/>
  <c r="H459" i="21"/>
  <c r="I459" i="21"/>
  <c r="J459" i="21"/>
  <c r="K459" i="21"/>
  <c r="L459" i="21"/>
  <c r="H460" i="21"/>
  <c r="I460" i="21"/>
  <c r="J460" i="21"/>
  <c r="K460" i="21"/>
  <c r="L460" i="21"/>
  <c r="H461" i="21"/>
  <c r="I461" i="21"/>
  <c r="J461" i="21"/>
  <c r="K461" i="21"/>
  <c r="L461" i="21"/>
  <c r="H462" i="21"/>
  <c r="I462" i="21"/>
  <c r="J462" i="21"/>
  <c r="K462" i="21"/>
  <c r="L462" i="21"/>
  <c r="H463" i="21"/>
  <c r="I463" i="21"/>
  <c r="J463" i="21"/>
  <c r="K463" i="21"/>
  <c r="L463" i="21"/>
  <c r="H464" i="21"/>
  <c r="I464" i="21"/>
  <c r="J464" i="21"/>
  <c r="K464" i="21"/>
  <c r="L464" i="21"/>
  <c r="H465" i="21"/>
  <c r="I465" i="21"/>
  <c r="J465" i="21"/>
  <c r="K465" i="21"/>
  <c r="L465" i="21"/>
  <c r="H466" i="21"/>
  <c r="I466" i="21"/>
  <c r="J466" i="21"/>
  <c r="K466" i="21"/>
  <c r="L466" i="21"/>
  <c r="H467" i="21"/>
  <c r="I467" i="21"/>
  <c r="J467" i="21"/>
  <c r="K467" i="21"/>
  <c r="L467" i="21"/>
  <c r="H468" i="21"/>
  <c r="I468" i="21"/>
  <c r="J468" i="21"/>
  <c r="K468" i="21"/>
  <c r="L468" i="21"/>
  <c r="H469" i="21"/>
  <c r="I469" i="21"/>
  <c r="J469" i="21"/>
  <c r="K469" i="21"/>
  <c r="L469" i="21"/>
  <c r="H470" i="21"/>
  <c r="I470" i="21"/>
  <c r="J470" i="21"/>
  <c r="K470" i="21"/>
  <c r="L470" i="21"/>
  <c r="H471" i="21"/>
  <c r="I471" i="21"/>
  <c r="J471" i="21"/>
  <c r="K471" i="21"/>
  <c r="L471" i="21"/>
  <c r="H472" i="21"/>
  <c r="I472" i="21"/>
  <c r="J472" i="21"/>
  <c r="K472" i="21"/>
  <c r="L472" i="21"/>
  <c r="H473" i="21"/>
  <c r="I473" i="21"/>
  <c r="J473" i="21"/>
  <c r="K473" i="21"/>
  <c r="L473" i="21"/>
  <c r="H474" i="21"/>
  <c r="I474" i="21"/>
  <c r="J474" i="21"/>
  <c r="K474" i="21"/>
  <c r="L474" i="21"/>
  <c r="H475" i="21"/>
  <c r="I475" i="21"/>
  <c r="J475" i="21"/>
  <c r="K475" i="21"/>
  <c r="L475" i="21"/>
  <c r="H476" i="21"/>
  <c r="I476" i="21"/>
  <c r="J476" i="21"/>
  <c r="K476" i="21"/>
  <c r="L476" i="21"/>
  <c r="H477" i="21"/>
  <c r="I477" i="21"/>
  <c r="J477" i="21"/>
  <c r="K477" i="21"/>
  <c r="L477" i="21"/>
  <c r="H478" i="21"/>
  <c r="I478" i="21"/>
  <c r="J478" i="21"/>
  <c r="K478" i="21"/>
  <c r="L478" i="21"/>
  <c r="H479" i="21"/>
  <c r="I479" i="21"/>
  <c r="J479" i="21"/>
  <c r="K479" i="21"/>
  <c r="L479" i="21"/>
  <c r="H480" i="21"/>
  <c r="I480" i="21"/>
  <c r="J480" i="21"/>
  <c r="K480" i="21"/>
  <c r="L480" i="21"/>
  <c r="H481" i="21"/>
  <c r="I481" i="21"/>
  <c r="J481" i="21"/>
  <c r="K481" i="21"/>
  <c r="L481" i="21"/>
  <c r="H482" i="21"/>
  <c r="I482" i="21"/>
  <c r="J482" i="21"/>
  <c r="K482" i="21"/>
  <c r="L482" i="21"/>
  <c r="H483" i="21"/>
  <c r="I483" i="21"/>
  <c r="J483" i="21"/>
  <c r="K483" i="21"/>
  <c r="L483" i="21"/>
  <c r="H484" i="21"/>
  <c r="I484" i="21"/>
  <c r="J484" i="21"/>
  <c r="K484" i="21"/>
  <c r="L484" i="21"/>
  <c r="H485" i="21"/>
  <c r="I485" i="21"/>
  <c r="J485" i="21"/>
  <c r="K485" i="21"/>
  <c r="L485" i="21"/>
  <c r="H486" i="21"/>
  <c r="I486" i="21"/>
  <c r="J486" i="21"/>
  <c r="K486" i="21"/>
  <c r="L486" i="21"/>
  <c r="H487" i="21"/>
  <c r="I487" i="21"/>
  <c r="J487" i="21"/>
  <c r="K487" i="21"/>
  <c r="L487" i="21"/>
  <c r="H488" i="21"/>
  <c r="I488" i="21"/>
  <c r="J488" i="21"/>
  <c r="K488" i="21"/>
  <c r="L488" i="21"/>
  <c r="H489" i="21"/>
  <c r="I489" i="21"/>
  <c r="J489" i="21"/>
  <c r="K489" i="21"/>
  <c r="L489" i="21"/>
  <c r="H490" i="21"/>
  <c r="I490" i="21"/>
  <c r="J490" i="21"/>
  <c r="K490" i="21"/>
  <c r="L490" i="21"/>
  <c r="H491" i="21"/>
  <c r="I491" i="21"/>
  <c r="J491" i="21"/>
  <c r="K491" i="21"/>
  <c r="L491" i="21"/>
  <c r="H492" i="21"/>
  <c r="I492" i="21"/>
  <c r="J492" i="21"/>
  <c r="K492" i="21"/>
  <c r="L492" i="21"/>
  <c r="H493" i="21"/>
  <c r="I493" i="21"/>
  <c r="J493" i="21"/>
  <c r="K493" i="21"/>
  <c r="L493" i="21"/>
  <c r="H494" i="21"/>
  <c r="I494" i="21"/>
  <c r="J494" i="21"/>
  <c r="K494" i="21"/>
  <c r="L494" i="21"/>
  <c r="H495" i="21"/>
  <c r="I495" i="21"/>
  <c r="J495" i="21"/>
  <c r="K495" i="21"/>
  <c r="L495" i="21"/>
  <c r="H496" i="21"/>
  <c r="I496" i="21"/>
  <c r="J496" i="21"/>
  <c r="K496" i="21"/>
  <c r="L496" i="21"/>
  <c r="H497" i="21"/>
  <c r="I497" i="21"/>
  <c r="J497" i="21"/>
  <c r="K497" i="21"/>
  <c r="L497" i="21"/>
  <c r="H498" i="21"/>
  <c r="I498" i="21"/>
  <c r="J498" i="21"/>
  <c r="K498" i="21"/>
  <c r="L498" i="21"/>
  <c r="H499" i="21"/>
  <c r="I499" i="21"/>
  <c r="J499" i="21"/>
  <c r="K499" i="21"/>
  <c r="L499" i="21"/>
  <c r="H500" i="21"/>
  <c r="I500" i="21"/>
  <c r="J500" i="21"/>
  <c r="K500" i="21"/>
  <c r="L500" i="21"/>
  <c r="H501" i="21"/>
  <c r="I501" i="21"/>
  <c r="J501" i="21"/>
  <c r="K501" i="21"/>
  <c r="L501" i="21"/>
  <c r="H502" i="21"/>
  <c r="I502" i="21"/>
  <c r="J502" i="21"/>
  <c r="K502" i="21"/>
  <c r="L502" i="21"/>
  <c r="H503" i="21"/>
  <c r="I503" i="21"/>
  <c r="J503" i="21"/>
  <c r="K503" i="21"/>
  <c r="L503" i="21"/>
  <c r="H504" i="21"/>
  <c r="I504" i="21"/>
  <c r="J504" i="21"/>
  <c r="K504" i="21"/>
  <c r="L504" i="21"/>
  <c r="H505" i="21"/>
  <c r="I505" i="21"/>
  <c r="J505" i="21"/>
  <c r="K505" i="21"/>
  <c r="L505" i="21"/>
  <c r="H506" i="21"/>
  <c r="I506" i="21"/>
  <c r="J506" i="21"/>
  <c r="K506" i="21"/>
  <c r="L506" i="21"/>
  <c r="H507" i="21"/>
  <c r="I507" i="21"/>
  <c r="J507" i="21"/>
  <c r="K507" i="21"/>
  <c r="L507" i="21"/>
  <c r="H508" i="21"/>
  <c r="I508" i="21"/>
  <c r="J508" i="21"/>
  <c r="K508" i="21"/>
  <c r="L508" i="21"/>
  <c r="H509" i="21"/>
  <c r="I509" i="21"/>
  <c r="J509" i="21"/>
  <c r="K509" i="21"/>
  <c r="L509" i="21"/>
  <c r="H510" i="21"/>
  <c r="I510" i="21"/>
  <c r="J510" i="21"/>
  <c r="K510" i="21"/>
  <c r="L510" i="21"/>
  <c r="H511" i="21"/>
  <c r="I511" i="21"/>
  <c r="J511" i="21"/>
  <c r="K511" i="21"/>
  <c r="L511" i="21"/>
  <c r="H512" i="21"/>
  <c r="I512" i="21"/>
  <c r="J512" i="21"/>
  <c r="K512" i="21"/>
  <c r="L512" i="21"/>
  <c r="H513" i="21"/>
  <c r="I513" i="21"/>
  <c r="J513" i="21"/>
  <c r="K513" i="21"/>
  <c r="L513" i="21"/>
  <c r="M513" i="21"/>
  <c r="N513" i="21" s="1"/>
  <c r="F513" i="21"/>
  <c r="D513" i="21"/>
  <c r="M512" i="21"/>
  <c r="N512" i="21" s="1"/>
  <c r="F512" i="21"/>
  <c r="D512" i="21"/>
  <c r="M511" i="21"/>
  <c r="N511" i="21" s="1"/>
  <c r="F511" i="21"/>
  <c r="D511" i="21"/>
  <c r="M510" i="21"/>
  <c r="N510" i="21" s="1"/>
  <c r="F510" i="21"/>
  <c r="D510" i="21"/>
  <c r="M509" i="21"/>
  <c r="N509" i="21" s="1"/>
  <c r="F509" i="21"/>
  <c r="D509" i="21"/>
  <c r="M508" i="21"/>
  <c r="N508" i="21" s="1"/>
  <c r="F508" i="21"/>
  <c r="D508" i="21"/>
  <c r="M507" i="21"/>
  <c r="N507" i="21" s="1"/>
  <c r="F507" i="21"/>
  <c r="D507" i="21"/>
  <c r="M506" i="21"/>
  <c r="N506" i="21" s="1"/>
  <c r="F506" i="21"/>
  <c r="D506" i="21"/>
  <c r="M505" i="21"/>
  <c r="N505" i="21" s="1"/>
  <c r="F505" i="21"/>
  <c r="D505" i="21"/>
  <c r="M504" i="21"/>
  <c r="N504" i="21" s="1"/>
  <c r="F504" i="21"/>
  <c r="D504" i="21"/>
  <c r="M503" i="21"/>
  <c r="N503" i="21" s="1"/>
  <c r="F503" i="21"/>
  <c r="D503" i="21"/>
  <c r="M502" i="21"/>
  <c r="N502" i="21" s="1"/>
  <c r="F502" i="21"/>
  <c r="D502" i="21"/>
  <c r="M501" i="21"/>
  <c r="N501" i="21" s="1"/>
  <c r="F501" i="21"/>
  <c r="D501" i="21"/>
  <c r="M500" i="21"/>
  <c r="N500" i="21" s="1"/>
  <c r="F500" i="21"/>
  <c r="D500" i="21"/>
  <c r="M499" i="21"/>
  <c r="N499" i="21" s="1"/>
  <c r="F499" i="21"/>
  <c r="D499" i="21"/>
  <c r="M498" i="21"/>
  <c r="N498" i="21" s="1"/>
  <c r="F498" i="21"/>
  <c r="D498" i="21"/>
  <c r="M497" i="21"/>
  <c r="N497" i="21" s="1"/>
  <c r="F497" i="21"/>
  <c r="D497" i="21"/>
  <c r="M496" i="21"/>
  <c r="N496" i="21" s="1"/>
  <c r="F496" i="21"/>
  <c r="D496" i="21"/>
  <c r="M495" i="21"/>
  <c r="N495" i="21" s="1"/>
  <c r="F495" i="21"/>
  <c r="D495" i="21"/>
  <c r="M494" i="21"/>
  <c r="N494" i="21" s="1"/>
  <c r="F494" i="21"/>
  <c r="D494" i="21"/>
  <c r="M493" i="21"/>
  <c r="N493" i="21" s="1"/>
  <c r="F493" i="21"/>
  <c r="D493" i="21"/>
  <c r="M492" i="21"/>
  <c r="N492" i="21" s="1"/>
  <c r="F492" i="21"/>
  <c r="D492" i="21"/>
  <c r="M491" i="21"/>
  <c r="N491" i="21" s="1"/>
  <c r="F491" i="21"/>
  <c r="D491" i="21"/>
  <c r="M490" i="21"/>
  <c r="N490" i="21" s="1"/>
  <c r="F490" i="21"/>
  <c r="D490" i="21"/>
  <c r="M489" i="21"/>
  <c r="N489" i="21" s="1"/>
  <c r="F489" i="21"/>
  <c r="D489" i="21"/>
  <c r="M488" i="21"/>
  <c r="N488" i="21" s="1"/>
  <c r="F488" i="21"/>
  <c r="D488" i="21"/>
  <c r="M487" i="21"/>
  <c r="N487" i="21" s="1"/>
  <c r="F487" i="21"/>
  <c r="D487" i="21"/>
  <c r="M486" i="21"/>
  <c r="N486" i="21" s="1"/>
  <c r="F486" i="21"/>
  <c r="D486" i="21"/>
  <c r="M485" i="21"/>
  <c r="N485" i="21" s="1"/>
  <c r="F485" i="21"/>
  <c r="D485" i="21"/>
  <c r="M484" i="21"/>
  <c r="N484" i="21" s="1"/>
  <c r="F484" i="21"/>
  <c r="D484" i="21"/>
  <c r="M483" i="21"/>
  <c r="N483" i="21" s="1"/>
  <c r="F483" i="21"/>
  <c r="D483" i="21"/>
  <c r="M482" i="21"/>
  <c r="N482" i="21" s="1"/>
  <c r="F482" i="21"/>
  <c r="D482" i="21"/>
  <c r="M481" i="21"/>
  <c r="N481" i="21" s="1"/>
  <c r="F481" i="21"/>
  <c r="D481" i="21"/>
  <c r="M480" i="21"/>
  <c r="N480" i="21" s="1"/>
  <c r="F480" i="21"/>
  <c r="D480" i="21"/>
  <c r="M479" i="21"/>
  <c r="N479" i="21" s="1"/>
  <c r="F479" i="21"/>
  <c r="D479" i="21"/>
  <c r="M478" i="21"/>
  <c r="N478" i="21" s="1"/>
  <c r="F478" i="21"/>
  <c r="D478" i="21"/>
  <c r="M477" i="21"/>
  <c r="N477" i="21" s="1"/>
  <c r="F477" i="21"/>
  <c r="D477" i="21"/>
  <c r="M476" i="21"/>
  <c r="N476" i="21" s="1"/>
  <c r="F476" i="21"/>
  <c r="D476" i="21"/>
  <c r="M475" i="21"/>
  <c r="N475" i="21" s="1"/>
  <c r="F475" i="21"/>
  <c r="D475" i="21"/>
  <c r="M474" i="21"/>
  <c r="N474" i="21" s="1"/>
  <c r="F474" i="21"/>
  <c r="D474" i="21"/>
  <c r="M473" i="21"/>
  <c r="N473" i="21" s="1"/>
  <c r="F473" i="21"/>
  <c r="D473" i="21"/>
  <c r="M472" i="21"/>
  <c r="N472" i="21" s="1"/>
  <c r="F472" i="21"/>
  <c r="D472" i="21"/>
  <c r="M471" i="21"/>
  <c r="N471" i="21" s="1"/>
  <c r="F471" i="21"/>
  <c r="D471" i="21"/>
  <c r="M470" i="21"/>
  <c r="N470" i="21" s="1"/>
  <c r="F470" i="21"/>
  <c r="D470" i="21"/>
  <c r="M469" i="21"/>
  <c r="N469" i="21" s="1"/>
  <c r="F469" i="21"/>
  <c r="D469" i="21"/>
  <c r="M468" i="21"/>
  <c r="N468" i="21" s="1"/>
  <c r="F468" i="21"/>
  <c r="D468" i="21"/>
  <c r="M467" i="21"/>
  <c r="N467" i="21" s="1"/>
  <c r="F467" i="21"/>
  <c r="D467" i="21"/>
  <c r="M466" i="21"/>
  <c r="N466" i="21" s="1"/>
  <c r="F466" i="21"/>
  <c r="D466" i="21"/>
  <c r="M465" i="21"/>
  <c r="N465" i="21" s="1"/>
  <c r="F465" i="21"/>
  <c r="D465" i="21"/>
  <c r="M464" i="21"/>
  <c r="N464" i="21" s="1"/>
  <c r="F464" i="21"/>
  <c r="D464" i="21"/>
  <c r="M463" i="21"/>
  <c r="N463" i="21" s="1"/>
  <c r="F463" i="21"/>
  <c r="D463" i="21"/>
  <c r="M462" i="21"/>
  <c r="N462" i="21" s="1"/>
  <c r="F462" i="21"/>
  <c r="D462" i="21"/>
  <c r="M461" i="21"/>
  <c r="N461" i="21" s="1"/>
  <c r="F461" i="21"/>
  <c r="D461" i="21"/>
  <c r="M460" i="21"/>
  <c r="N460" i="21" s="1"/>
  <c r="F460" i="21"/>
  <c r="D460" i="21"/>
  <c r="M459" i="21"/>
  <c r="N459" i="21" s="1"/>
  <c r="F459" i="21"/>
  <c r="D459" i="21"/>
  <c r="M458" i="21"/>
  <c r="N458" i="21" s="1"/>
  <c r="F458" i="21"/>
  <c r="D458" i="21"/>
  <c r="M457" i="21"/>
  <c r="N457" i="21" s="1"/>
  <c r="F457" i="21"/>
  <c r="D457" i="21"/>
  <c r="M456" i="21"/>
  <c r="N456" i="21" s="1"/>
  <c r="F456" i="21"/>
  <c r="D456" i="21"/>
  <c r="M455" i="21"/>
  <c r="N455" i="21" s="1"/>
  <c r="F455" i="21"/>
  <c r="D455" i="21"/>
  <c r="M454" i="21"/>
  <c r="N454" i="21" s="1"/>
  <c r="F454" i="21"/>
  <c r="D454" i="21"/>
  <c r="M453" i="21"/>
  <c r="N453" i="21" s="1"/>
  <c r="F453" i="21"/>
  <c r="D453" i="21"/>
  <c r="M452" i="21"/>
  <c r="N452" i="21" s="1"/>
  <c r="F452" i="21"/>
  <c r="D452" i="21"/>
  <c r="M451" i="21"/>
  <c r="N451" i="21" s="1"/>
  <c r="F451" i="21"/>
  <c r="D451" i="21"/>
  <c r="M450" i="21"/>
  <c r="N450" i="21" s="1"/>
  <c r="F450" i="21"/>
  <c r="D450" i="21"/>
  <c r="M449" i="21"/>
  <c r="N449" i="21" s="1"/>
  <c r="F449" i="21"/>
  <c r="D449" i="21"/>
  <c r="M448" i="21"/>
  <c r="N448" i="21" s="1"/>
  <c r="F448" i="21"/>
  <c r="D448" i="21"/>
  <c r="M447" i="21"/>
  <c r="N447" i="21" s="1"/>
  <c r="F447" i="21"/>
  <c r="D447" i="21"/>
  <c r="M446" i="21"/>
  <c r="N446" i="21" s="1"/>
  <c r="F446" i="21"/>
  <c r="D446" i="21"/>
  <c r="M445" i="21"/>
  <c r="N445" i="21" s="1"/>
  <c r="F445" i="21"/>
  <c r="D445" i="21"/>
  <c r="M444" i="21"/>
  <c r="N444" i="21" s="1"/>
  <c r="F444" i="21"/>
  <c r="D444" i="21"/>
  <c r="M443" i="21"/>
  <c r="N443" i="21" s="1"/>
  <c r="F443" i="21"/>
  <c r="D443" i="21"/>
  <c r="M442" i="21"/>
  <c r="N442" i="21" s="1"/>
  <c r="F442" i="21"/>
  <c r="D442" i="21"/>
  <c r="M441" i="21"/>
  <c r="N441" i="21" s="1"/>
  <c r="F441" i="21"/>
  <c r="D441" i="21"/>
  <c r="M440" i="21"/>
  <c r="N440" i="21" s="1"/>
  <c r="F440" i="21"/>
  <c r="D440" i="21"/>
  <c r="M439" i="21"/>
  <c r="N439" i="21" s="1"/>
  <c r="F439" i="21"/>
  <c r="D439" i="21"/>
  <c r="M438" i="21"/>
  <c r="N438" i="21" s="1"/>
  <c r="F438" i="21"/>
  <c r="D438" i="21"/>
  <c r="M437" i="21"/>
  <c r="N437" i="21" s="1"/>
  <c r="F437" i="21"/>
  <c r="D437" i="21"/>
  <c r="M436" i="21"/>
  <c r="N436" i="21" s="1"/>
  <c r="F436" i="21"/>
  <c r="D436" i="21"/>
  <c r="M435" i="21"/>
  <c r="N435" i="21" s="1"/>
  <c r="F435" i="21"/>
  <c r="D435" i="21"/>
  <c r="M434" i="21"/>
  <c r="N434" i="21" s="1"/>
  <c r="F434" i="21"/>
  <c r="D434" i="21"/>
  <c r="M433" i="21"/>
  <c r="N433" i="21" s="1"/>
  <c r="F433" i="21"/>
  <c r="D433" i="21"/>
  <c r="M432" i="21"/>
  <c r="N432" i="21" s="1"/>
  <c r="F432" i="21"/>
  <c r="D432" i="21"/>
  <c r="M431" i="21"/>
  <c r="N431" i="21" s="1"/>
  <c r="F431" i="21"/>
  <c r="D431" i="21"/>
  <c r="M430" i="21"/>
  <c r="N430" i="21" s="1"/>
  <c r="F430" i="21"/>
  <c r="D430" i="21"/>
  <c r="M429" i="21"/>
  <c r="N429" i="21" s="1"/>
  <c r="F429" i="21"/>
  <c r="D429" i="21"/>
  <c r="M428" i="21"/>
  <c r="N428" i="21" s="1"/>
  <c r="F428" i="21"/>
  <c r="D428" i="21"/>
  <c r="M427" i="21"/>
  <c r="N427" i="21" s="1"/>
  <c r="F427" i="21"/>
  <c r="D427" i="21"/>
  <c r="M426" i="21"/>
  <c r="N426" i="21" s="1"/>
  <c r="F426" i="21"/>
  <c r="D426" i="21"/>
  <c r="M425" i="21"/>
  <c r="N425" i="21" s="1"/>
  <c r="F425" i="21"/>
  <c r="D425" i="21"/>
  <c r="M424" i="21"/>
  <c r="N424" i="21" s="1"/>
  <c r="F424" i="21"/>
  <c r="D424" i="21"/>
  <c r="M423" i="21"/>
  <c r="N423" i="21" s="1"/>
  <c r="F423" i="21"/>
  <c r="D423" i="21"/>
  <c r="M422" i="21"/>
  <c r="N422" i="21" s="1"/>
  <c r="F422" i="21"/>
  <c r="D422" i="21"/>
  <c r="M421" i="21"/>
  <c r="N421" i="21" s="1"/>
  <c r="F421" i="21"/>
  <c r="D421" i="21"/>
  <c r="M420" i="21"/>
  <c r="N420" i="21" s="1"/>
  <c r="F420" i="21"/>
  <c r="D420" i="21"/>
  <c r="M419" i="21"/>
  <c r="N419" i="21" s="1"/>
  <c r="F419" i="21"/>
  <c r="D419" i="21"/>
  <c r="M418" i="21"/>
  <c r="N418" i="21" s="1"/>
  <c r="F418" i="21"/>
  <c r="D418" i="21"/>
  <c r="M417" i="21"/>
  <c r="N417" i="21" s="1"/>
  <c r="F417" i="21"/>
  <c r="D417" i="21"/>
  <c r="M416" i="21"/>
  <c r="N416" i="21" s="1"/>
  <c r="F416" i="21"/>
  <c r="D416" i="21"/>
  <c r="M415" i="21"/>
  <c r="N415" i="21" s="1"/>
  <c r="F415" i="21"/>
  <c r="D415" i="21"/>
  <c r="M414" i="21"/>
  <c r="N414" i="21" s="1"/>
  <c r="F414" i="21"/>
  <c r="D414" i="21"/>
  <c r="M413" i="21"/>
  <c r="N413" i="21" s="1"/>
  <c r="F413" i="21"/>
  <c r="D413" i="21"/>
  <c r="M412" i="21"/>
  <c r="N412" i="21" s="1"/>
  <c r="F412" i="21"/>
  <c r="D412" i="21"/>
  <c r="M411" i="21"/>
  <c r="N411" i="21" s="1"/>
  <c r="F411" i="21"/>
  <c r="D411" i="21"/>
  <c r="M410" i="21"/>
  <c r="N410" i="21" s="1"/>
  <c r="F410" i="21"/>
  <c r="D410" i="21"/>
  <c r="M409" i="21"/>
  <c r="N409" i="21" s="1"/>
  <c r="F409" i="21"/>
  <c r="D409" i="21"/>
  <c r="M408" i="21"/>
  <c r="N408" i="21" s="1"/>
  <c r="F408" i="21"/>
  <c r="D408" i="21"/>
  <c r="M407" i="21"/>
  <c r="N407" i="21" s="1"/>
  <c r="F407" i="21"/>
  <c r="D407" i="21"/>
  <c r="M406" i="21"/>
  <c r="N406" i="21" s="1"/>
  <c r="F406" i="21"/>
  <c r="D406" i="21"/>
  <c r="M405" i="21"/>
  <c r="N405" i="21" s="1"/>
  <c r="F405" i="21"/>
  <c r="D405" i="21"/>
  <c r="M404" i="21"/>
  <c r="N404" i="21" s="1"/>
  <c r="F404" i="21"/>
  <c r="D404" i="21"/>
  <c r="M403" i="21"/>
  <c r="N403" i="21" s="1"/>
  <c r="F403" i="21"/>
  <c r="D403" i="21"/>
  <c r="M402" i="21"/>
  <c r="N402" i="21" s="1"/>
  <c r="F402" i="21"/>
  <c r="D402" i="21"/>
  <c r="M401" i="21"/>
  <c r="N401" i="21" s="1"/>
  <c r="F401" i="21"/>
  <c r="D401" i="21"/>
  <c r="M400" i="21"/>
  <c r="N400" i="21" s="1"/>
  <c r="F400" i="21"/>
  <c r="D400" i="21"/>
  <c r="M399" i="21"/>
  <c r="N399" i="21" s="1"/>
  <c r="F399" i="21"/>
  <c r="D399" i="21"/>
  <c r="M398" i="21"/>
  <c r="N398" i="21" s="1"/>
  <c r="F398" i="21"/>
  <c r="D398" i="21"/>
  <c r="M397" i="21"/>
  <c r="N397" i="21" s="1"/>
  <c r="F397" i="21"/>
  <c r="D397" i="21"/>
  <c r="M396" i="21"/>
  <c r="N396" i="21" s="1"/>
  <c r="F396" i="21"/>
  <c r="D396" i="21"/>
  <c r="M395" i="21"/>
  <c r="N395" i="21" s="1"/>
  <c r="F395" i="21"/>
  <c r="D395" i="21"/>
  <c r="M394" i="21"/>
  <c r="N394" i="21" s="1"/>
  <c r="F394" i="21"/>
  <c r="D394" i="21"/>
  <c r="M393" i="21"/>
  <c r="N393" i="21" s="1"/>
  <c r="F393" i="21"/>
  <c r="D393" i="21"/>
  <c r="M392" i="21"/>
  <c r="N392" i="21" s="1"/>
  <c r="F392" i="21"/>
  <c r="D392" i="21"/>
  <c r="M391" i="21"/>
  <c r="N391" i="21" s="1"/>
  <c r="F391" i="21"/>
  <c r="D391" i="21"/>
  <c r="M390" i="21"/>
  <c r="N390" i="21" s="1"/>
  <c r="F390" i="21"/>
  <c r="D390" i="21"/>
  <c r="M389" i="21"/>
  <c r="N389" i="21" s="1"/>
  <c r="F389" i="21"/>
  <c r="D389" i="21"/>
  <c r="M388" i="21"/>
  <c r="N388" i="21" s="1"/>
  <c r="F388" i="21"/>
  <c r="D388" i="21"/>
  <c r="M387" i="21"/>
  <c r="N387" i="21" s="1"/>
  <c r="F387" i="21"/>
  <c r="D387" i="21"/>
  <c r="M386" i="21"/>
  <c r="N386" i="21" s="1"/>
  <c r="F386" i="21"/>
  <c r="D386" i="21"/>
  <c r="M385" i="21"/>
  <c r="N385" i="21" s="1"/>
  <c r="F385" i="21"/>
  <c r="D385" i="21"/>
  <c r="M384" i="21"/>
  <c r="N384" i="21" s="1"/>
  <c r="F384" i="21"/>
  <c r="D384" i="21"/>
  <c r="M383" i="21"/>
  <c r="N383" i="21" s="1"/>
  <c r="F383" i="21"/>
  <c r="D383" i="21"/>
  <c r="M382" i="21"/>
  <c r="N382" i="21" s="1"/>
  <c r="F382" i="21"/>
  <c r="D382" i="21"/>
  <c r="M381" i="21"/>
  <c r="N381" i="21" s="1"/>
  <c r="F381" i="21"/>
  <c r="D381" i="21"/>
  <c r="M380" i="21"/>
  <c r="N380" i="21" s="1"/>
  <c r="F380" i="21"/>
  <c r="D380" i="21"/>
  <c r="M379" i="21"/>
  <c r="N379" i="21" s="1"/>
  <c r="F379" i="21"/>
  <c r="D379" i="21"/>
  <c r="M378" i="21"/>
  <c r="N378" i="21" s="1"/>
  <c r="F378" i="21"/>
  <c r="D378" i="21"/>
  <c r="M377" i="21"/>
  <c r="N377" i="21" s="1"/>
  <c r="F377" i="21"/>
  <c r="D377" i="21"/>
  <c r="M376" i="21"/>
  <c r="N376" i="21" s="1"/>
  <c r="F376" i="21"/>
  <c r="D376" i="21"/>
  <c r="M375" i="21"/>
  <c r="N375" i="21" s="1"/>
  <c r="F375" i="21"/>
  <c r="D375" i="21"/>
  <c r="M374" i="21"/>
  <c r="N374" i="21" s="1"/>
  <c r="F374" i="21"/>
  <c r="D374" i="21"/>
  <c r="M373" i="21"/>
  <c r="N373" i="21" s="1"/>
  <c r="F373" i="21"/>
  <c r="D373" i="21"/>
  <c r="M372" i="21"/>
  <c r="N372" i="21" s="1"/>
  <c r="F372" i="21"/>
  <c r="D372" i="21"/>
  <c r="M371" i="21"/>
  <c r="N371" i="21" s="1"/>
  <c r="F371" i="21"/>
  <c r="D371" i="21"/>
  <c r="M370" i="21"/>
  <c r="N370" i="21" s="1"/>
  <c r="F370" i="21"/>
  <c r="D370" i="21"/>
  <c r="M369" i="21"/>
  <c r="N369" i="21" s="1"/>
  <c r="F369" i="21"/>
  <c r="D369" i="21"/>
  <c r="M368" i="21"/>
  <c r="N368" i="21" s="1"/>
  <c r="F368" i="21"/>
  <c r="D368" i="21"/>
  <c r="M367" i="21"/>
  <c r="N367" i="21" s="1"/>
  <c r="F367" i="21"/>
  <c r="D367" i="21"/>
  <c r="M366" i="21"/>
  <c r="N366" i="21" s="1"/>
  <c r="F366" i="21"/>
  <c r="D366" i="21"/>
  <c r="M365" i="21"/>
  <c r="N365" i="21" s="1"/>
  <c r="F365" i="21"/>
  <c r="D365" i="21"/>
  <c r="M364" i="21"/>
  <c r="N364" i="21" s="1"/>
  <c r="F364" i="21"/>
  <c r="D364" i="21"/>
  <c r="M363" i="21"/>
  <c r="N363" i="21" s="1"/>
  <c r="F363" i="21"/>
  <c r="D363" i="21"/>
  <c r="M362" i="21"/>
  <c r="N362" i="21" s="1"/>
  <c r="F362" i="21"/>
  <c r="D362" i="21"/>
  <c r="M361" i="21"/>
  <c r="N361" i="21" s="1"/>
  <c r="F361" i="21"/>
  <c r="D361" i="21"/>
  <c r="M360" i="21"/>
  <c r="N360" i="21" s="1"/>
  <c r="F360" i="21"/>
  <c r="D360" i="21"/>
  <c r="M359" i="21"/>
  <c r="N359" i="21" s="1"/>
  <c r="F359" i="21"/>
  <c r="D359" i="21"/>
  <c r="M358" i="21"/>
  <c r="N358" i="21" s="1"/>
  <c r="F358" i="21"/>
  <c r="D358" i="21"/>
  <c r="M357" i="21"/>
  <c r="N357" i="21" s="1"/>
  <c r="F357" i="21"/>
  <c r="D357" i="21"/>
  <c r="M356" i="21"/>
  <c r="N356" i="21" s="1"/>
  <c r="F356" i="21"/>
  <c r="D356" i="21"/>
  <c r="M355" i="21"/>
  <c r="N355" i="21" s="1"/>
  <c r="F355" i="21"/>
  <c r="D355" i="21"/>
  <c r="M354" i="21"/>
  <c r="N354" i="21" s="1"/>
  <c r="F354" i="21"/>
  <c r="D354" i="21"/>
  <c r="M353" i="21"/>
  <c r="N353" i="21" s="1"/>
  <c r="F353" i="21"/>
  <c r="D353" i="21"/>
  <c r="M352" i="21"/>
  <c r="N352" i="21" s="1"/>
  <c r="F352" i="21"/>
  <c r="D352" i="21"/>
  <c r="M351" i="21"/>
  <c r="N351" i="21" s="1"/>
  <c r="F351" i="21"/>
  <c r="D351" i="21"/>
  <c r="M350" i="21"/>
  <c r="N350" i="21" s="1"/>
  <c r="F350" i="21"/>
  <c r="D350" i="21"/>
  <c r="M349" i="21"/>
  <c r="N349" i="21" s="1"/>
  <c r="F349" i="21"/>
  <c r="D349" i="21"/>
  <c r="M348" i="21"/>
  <c r="N348" i="21" s="1"/>
  <c r="F348" i="21"/>
  <c r="D348" i="21"/>
  <c r="M347" i="21"/>
  <c r="N347" i="21" s="1"/>
  <c r="F347" i="21"/>
  <c r="D347" i="21"/>
  <c r="M346" i="21"/>
  <c r="N346" i="21" s="1"/>
  <c r="F346" i="21"/>
  <c r="D346" i="21"/>
  <c r="M345" i="21"/>
  <c r="N345" i="21" s="1"/>
  <c r="F345" i="21"/>
  <c r="D345" i="21"/>
  <c r="M344" i="21"/>
  <c r="N344" i="21" s="1"/>
  <c r="F344" i="21"/>
  <c r="D344" i="21"/>
  <c r="M343" i="21"/>
  <c r="N343" i="21" s="1"/>
  <c r="F343" i="21"/>
  <c r="D343" i="21"/>
  <c r="M342" i="21"/>
  <c r="N342" i="21" s="1"/>
  <c r="F342" i="21"/>
  <c r="D342" i="21"/>
  <c r="M341" i="21"/>
  <c r="N341" i="21" s="1"/>
  <c r="F341" i="21"/>
  <c r="D341" i="21"/>
  <c r="M340" i="21"/>
  <c r="N340" i="21" s="1"/>
  <c r="F340" i="21"/>
  <c r="D340" i="21"/>
  <c r="M339" i="21"/>
  <c r="N339" i="21" s="1"/>
  <c r="F339" i="21"/>
  <c r="D339" i="21"/>
  <c r="M338" i="21"/>
  <c r="N338" i="21" s="1"/>
  <c r="F338" i="21"/>
  <c r="D338" i="21"/>
  <c r="M337" i="21"/>
  <c r="N337" i="21" s="1"/>
  <c r="F337" i="21"/>
  <c r="D337" i="21"/>
  <c r="M336" i="21"/>
  <c r="N336" i="21" s="1"/>
  <c r="F336" i="21"/>
  <c r="D336" i="21"/>
  <c r="M335" i="21"/>
  <c r="N335" i="21" s="1"/>
  <c r="F335" i="21"/>
  <c r="D335" i="21"/>
  <c r="M334" i="21"/>
  <c r="N334" i="21" s="1"/>
  <c r="F334" i="21"/>
  <c r="D334" i="21"/>
  <c r="M333" i="21"/>
  <c r="N333" i="21" s="1"/>
  <c r="F333" i="21"/>
  <c r="D333" i="21"/>
  <c r="M332" i="21"/>
  <c r="N332" i="21" s="1"/>
  <c r="F332" i="21"/>
  <c r="D332" i="21"/>
  <c r="M331" i="21"/>
  <c r="N331" i="21" s="1"/>
  <c r="F331" i="21"/>
  <c r="D331" i="21"/>
  <c r="M330" i="21"/>
  <c r="N330" i="21" s="1"/>
  <c r="F330" i="21"/>
  <c r="D330" i="21"/>
  <c r="M329" i="21"/>
  <c r="N329" i="21" s="1"/>
  <c r="F329" i="21"/>
  <c r="D329" i="21"/>
  <c r="M328" i="21"/>
  <c r="N328" i="21" s="1"/>
  <c r="F328" i="21"/>
  <c r="D328" i="21"/>
  <c r="M327" i="21"/>
  <c r="N327" i="21" s="1"/>
  <c r="F327" i="21"/>
  <c r="D327" i="21"/>
  <c r="M326" i="21"/>
  <c r="N326" i="21" s="1"/>
  <c r="F326" i="21"/>
  <c r="D326" i="21"/>
  <c r="M325" i="21"/>
  <c r="N325" i="21" s="1"/>
  <c r="F325" i="21"/>
  <c r="D325" i="21"/>
  <c r="M324" i="21"/>
  <c r="N324" i="21" s="1"/>
  <c r="F324" i="21"/>
  <c r="D324" i="21"/>
  <c r="M323" i="21"/>
  <c r="N323" i="21" s="1"/>
  <c r="F323" i="21"/>
  <c r="D323" i="21"/>
  <c r="M322" i="21"/>
  <c r="N322" i="21" s="1"/>
  <c r="F322" i="21"/>
  <c r="D322" i="21"/>
  <c r="M321" i="21"/>
  <c r="N321" i="21" s="1"/>
  <c r="F321" i="21"/>
  <c r="D321" i="21"/>
  <c r="M320" i="21"/>
  <c r="N320" i="21" s="1"/>
  <c r="F320" i="21"/>
  <c r="D320" i="21"/>
  <c r="M319" i="21"/>
  <c r="N319" i="21" s="1"/>
  <c r="F319" i="21"/>
  <c r="D319" i="21"/>
  <c r="M318" i="21"/>
  <c r="N318" i="21" s="1"/>
  <c r="F318" i="21"/>
  <c r="D318" i="21"/>
  <c r="M317" i="21"/>
  <c r="N317" i="21" s="1"/>
  <c r="F317" i="21"/>
  <c r="D317" i="21"/>
  <c r="M316" i="21"/>
  <c r="N316" i="21" s="1"/>
  <c r="F316" i="21"/>
  <c r="D316" i="21"/>
  <c r="M315" i="21"/>
  <c r="N315" i="21" s="1"/>
  <c r="F315" i="21"/>
  <c r="D315" i="21"/>
  <c r="M314" i="21"/>
  <c r="N314" i="21" s="1"/>
  <c r="F314" i="21"/>
  <c r="D314" i="21"/>
  <c r="M313" i="21"/>
  <c r="N313" i="21" s="1"/>
  <c r="F313" i="21"/>
  <c r="D313" i="21"/>
  <c r="M312" i="21"/>
  <c r="N312" i="21" s="1"/>
  <c r="F312" i="21"/>
  <c r="D312" i="21"/>
  <c r="M311" i="21"/>
  <c r="N311" i="21" s="1"/>
  <c r="F311" i="21"/>
  <c r="D311" i="21"/>
  <c r="M310" i="21"/>
  <c r="N310" i="21" s="1"/>
  <c r="F310" i="21"/>
  <c r="D310" i="21"/>
  <c r="M309" i="21"/>
  <c r="N309" i="21" s="1"/>
  <c r="F309" i="21"/>
  <c r="D309" i="21"/>
  <c r="M308" i="21"/>
  <c r="N308" i="21" s="1"/>
  <c r="F308" i="21"/>
  <c r="D308" i="21"/>
  <c r="M307" i="21"/>
  <c r="N307" i="21" s="1"/>
  <c r="F307" i="21"/>
  <c r="D307" i="21"/>
  <c r="M306" i="21"/>
  <c r="N306" i="21" s="1"/>
  <c r="F306" i="21"/>
  <c r="D306" i="21"/>
  <c r="M305" i="21"/>
  <c r="N305" i="21" s="1"/>
  <c r="F305" i="21"/>
  <c r="D305" i="21"/>
  <c r="M304" i="21"/>
  <c r="N304" i="21" s="1"/>
  <c r="F304" i="21"/>
  <c r="D304" i="21"/>
  <c r="M303" i="21"/>
  <c r="N303" i="21" s="1"/>
  <c r="F303" i="21"/>
  <c r="D303" i="21"/>
  <c r="M302" i="21"/>
  <c r="N302" i="21" s="1"/>
  <c r="F302" i="21"/>
  <c r="D302" i="21"/>
  <c r="M301" i="21"/>
  <c r="N301" i="21" s="1"/>
  <c r="F301" i="21"/>
  <c r="D301" i="21"/>
  <c r="M300" i="21"/>
  <c r="N300" i="21" s="1"/>
  <c r="F300" i="21"/>
  <c r="D300" i="21"/>
  <c r="M299" i="21"/>
  <c r="N299" i="21" s="1"/>
  <c r="F299" i="21"/>
  <c r="D299" i="21"/>
  <c r="M298" i="21"/>
  <c r="N298" i="21" s="1"/>
  <c r="F298" i="21"/>
  <c r="D298" i="21"/>
  <c r="M297" i="21"/>
  <c r="N297" i="21" s="1"/>
  <c r="F297" i="21"/>
  <c r="D297" i="21"/>
  <c r="M296" i="21"/>
  <c r="N296" i="21" s="1"/>
  <c r="F296" i="21"/>
  <c r="D296" i="21"/>
  <c r="M295" i="21"/>
  <c r="N295" i="21" s="1"/>
  <c r="F295" i="21"/>
  <c r="D295" i="21"/>
  <c r="M294" i="21"/>
  <c r="N294" i="21" s="1"/>
  <c r="F294" i="21"/>
  <c r="D294" i="21"/>
  <c r="M293" i="21"/>
  <c r="N293" i="21" s="1"/>
  <c r="F293" i="21"/>
  <c r="D293" i="21"/>
  <c r="M292" i="21"/>
  <c r="N292" i="21" s="1"/>
  <c r="F292" i="21"/>
  <c r="D292" i="21"/>
  <c r="M291" i="21"/>
  <c r="N291" i="21" s="1"/>
  <c r="F291" i="21"/>
  <c r="D291" i="21"/>
  <c r="M290" i="21"/>
  <c r="N290" i="21" s="1"/>
  <c r="F290" i="21"/>
  <c r="D290" i="21"/>
  <c r="M289" i="21"/>
  <c r="N289" i="21" s="1"/>
  <c r="F289" i="21"/>
  <c r="D289" i="21"/>
  <c r="M288" i="21"/>
  <c r="N288" i="21" s="1"/>
  <c r="F288" i="21"/>
  <c r="D288" i="21"/>
  <c r="M287" i="21"/>
  <c r="N287" i="21" s="1"/>
  <c r="F287" i="21"/>
  <c r="D287" i="21"/>
  <c r="M286" i="21"/>
  <c r="N286" i="21" s="1"/>
  <c r="F286" i="21"/>
  <c r="D286" i="21"/>
  <c r="M285" i="21"/>
  <c r="N285" i="21" s="1"/>
  <c r="F285" i="21"/>
  <c r="D285" i="21"/>
  <c r="M284" i="21"/>
  <c r="N284" i="21" s="1"/>
  <c r="F284" i="21"/>
  <c r="D284" i="21"/>
  <c r="M283" i="21"/>
  <c r="N283" i="21" s="1"/>
  <c r="F283" i="21"/>
  <c r="D283" i="21"/>
  <c r="M282" i="21"/>
  <c r="N282" i="21" s="1"/>
  <c r="F282" i="21"/>
  <c r="D282" i="21"/>
  <c r="M281" i="21"/>
  <c r="N281" i="21" s="1"/>
  <c r="F281" i="21"/>
  <c r="D281" i="21"/>
  <c r="M280" i="21"/>
  <c r="N280" i="21" s="1"/>
  <c r="F280" i="21"/>
  <c r="D280" i="21"/>
  <c r="M279" i="21"/>
  <c r="N279" i="21" s="1"/>
  <c r="F279" i="21"/>
  <c r="D279" i="21"/>
  <c r="M278" i="21"/>
  <c r="N278" i="21" s="1"/>
  <c r="F278" i="21"/>
  <c r="D278" i="21"/>
  <c r="M277" i="21"/>
  <c r="N277" i="21" s="1"/>
  <c r="F277" i="21"/>
  <c r="D277" i="21"/>
  <c r="M276" i="21"/>
  <c r="N276" i="21" s="1"/>
  <c r="F276" i="21"/>
  <c r="D276" i="21"/>
  <c r="M275" i="21"/>
  <c r="N275" i="21" s="1"/>
  <c r="F275" i="21"/>
  <c r="D275" i="21"/>
  <c r="M274" i="21"/>
  <c r="N274" i="21" s="1"/>
  <c r="F274" i="21"/>
  <c r="D274" i="21"/>
  <c r="M273" i="21"/>
  <c r="N273" i="21" s="1"/>
  <c r="F273" i="21"/>
  <c r="D273" i="21"/>
  <c r="M272" i="21"/>
  <c r="N272" i="21" s="1"/>
  <c r="F272" i="21"/>
  <c r="D272" i="21"/>
  <c r="M271" i="21"/>
  <c r="N271" i="21" s="1"/>
  <c r="F271" i="21"/>
  <c r="D271" i="21"/>
  <c r="M270" i="21"/>
  <c r="N270" i="21" s="1"/>
  <c r="F270" i="21"/>
  <c r="D270" i="21"/>
  <c r="M269" i="21"/>
  <c r="N269" i="21" s="1"/>
  <c r="F269" i="21"/>
  <c r="D269" i="21"/>
  <c r="M268" i="21"/>
  <c r="N268" i="21" s="1"/>
  <c r="F268" i="21"/>
  <c r="D268" i="21"/>
  <c r="M267" i="21"/>
  <c r="N267" i="21" s="1"/>
  <c r="F267" i="21"/>
  <c r="D267" i="21"/>
  <c r="M266" i="21"/>
  <c r="N266" i="21" s="1"/>
  <c r="F266" i="21"/>
  <c r="D266" i="21"/>
  <c r="M265" i="21"/>
  <c r="N265" i="21" s="1"/>
  <c r="F265" i="21"/>
  <c r="D265" i="21"/>
  <c r="M264" i="21"/>
  <c r="N264" i="21" s="1"/>
  <c r="F264" i="21"/>
  <c r="D264" i="21"/>
  <c r="M263" i="21"/>
  <c r="N263" i="21" s="1"/>
  <c r="F263" i="21"/>
  <c r="D263" i="21"/>
  <c r="M262" i="21"/>
  <c r="N262" i="21" s="1"/>
  <c r="F262" i="21"/>
  <c r="D262" i="21"/>
  <c r="M261" i="21"/>
  <c r="N261" i="21" s="1"/>
  <c r="F261" i="21"/>
  <c r="D261" i="21"/>
  <c r="M260" i="21"/>
  <c r="N260" i="21" s="1"/>
  <c r="F260" i="21"/>
  <c r="D260" i="21"/>
  <c r="M259" i="21"/>
  <c r="N259" i="21" s="1"/>
  <c r="F259" i="21"/>
  <c r="D259" i="21"/>
  <c r="M258" i="21"/>
  <c r="N258" i="21" s="1"/>
  <c r="F258" i="21"/>
  <c r="D258" i="21"/>
  <c r="M257" i="21"/>
  <c r="N257" i="21" s="1"/>
  <c r="F257" i="21"/>
  <c r="D257" i="21"/>
  <c r="M256" i="21"/>
  <c r="N256" i="21" s="1"/>
  <c r="F256" i="21"/>
  <c r="D256" i="21"/>
  <c r="M255" i="21"/>
  <c r="N255" i="21" s="1"/>
  <c r="F255" i="21"/>
  <c r="D255" i="21"/>
  <c r="M254" i="21"/>
  <c r="N254" i="21" s="1"/>
  <c r="F254" i="21"/>
  <c r="D254" i="21"/>
  <c r="M253" i="21"/>
  <c r="N253" i="21" s="1"/>
  <c r="F253" i="21"/>
  <c r="D253" i="21"/>
  <c r="M252" i="21"/>
  <c r="N252" i="21" s="1"/>
  <c r="F252" i="21"/>
  <c r="D252" i="21"/>
  <c r="M251" i="21"/>
  <c r="N251" i="21" s="1"/>
  <c r="F251" i="21"/>
  <c r="D251" i="21"/>
  <c r="M250" i="21"/>
  <c r="N250" i="21" s="1"/>
  <c r="F250" i="21"/>
  <c r="D250" i="21"/>
  <c r="M249" i="21"/>
  <c r="N249" i="21" s="1"/>
  <c r="F249" i="21"/>
  <c r="D249" i="21"/>
  <c r="M248" i="21"/>
  <c r="N248" i="21" s="1"/>
  <c r="F248" i="21"/>
  <c r="D248" i="21"/>
  <c r="M247" i="21"/>
  <c r="N247" i="21" s="1"/>
  <c r="F247" i="21"/>
  <c r="D247" i="21"/>
  <c r="M246" i="21"/>
  <c r="N246" i="21" s="1"/>
  <c r="F246" i="21"/>
  <c r="D246" i="21"/>
  <c r="M245" i="21"/>
  <c r="N245" i="21" s="1"/>
  <c r="F245" i="21"/>
  <c r="D245" i="21"/>
  <c r="M244" i="21"/>
  <c r="N244" i="21" s="1"/>
  <c r="F244" i="21"/>
  <c r="D244" i="21"/>
  <c r="M243" i="21"/>
  <c r="N243" i="21" s="1"/>
  <c r="F243" i="21"/>
  <c r="D243" i="21"/>
  <c r="M242" i="21"/>
  <c r="N242" i="21" s="1"/>
  <c r="F242" i="21"/>
  <c r="D242" i="21"/>
  <c r="M241" i="21"/>
  <c r="N241" i="21" s="1"/>
  <c r="F241" i="21"/>
  <c r="D241" i="21"/>
  <c r="M240" i="21"/>
  <c r="N240" i="21" s="1"/>
  <c r="F240" i="21"/>
  <c r="D240" i="21"/>
  <c r="M239" i="21"/>
  <c r="N239" i="21" s="1"/>
  <c r="F239" i="21"/>
  <c r="D239" i="21"/>
  <c r="M238" i="21"/>
  <c r="N238" i="21" s="1"/>
  <c r="F238" i="21"/>
  <c r="D238" i="21"/>
  <c r="M237" i="21"/>
  <c r="N237" i="21" s="1"/>
  <c r="F237" i="21"/>
  <c r="D237" i="21"/>
  <c r="M236" i="21"/>
  <c r="N236" i="21" s="1"/>
  <c r="F236" i="21"/>
  <c r="D236" i="21"/>
  <c r="M235" i="21"/>
  <c r="N235" i="21" s="1"/>
  <c r="F235" i="21"/>
  <c r="D235" i="21"/>
  <c r="M234" i="21"/>
  <c r="N234" i="21" s="1"/>
  <c r="F234" i="21"/>
  <c r="D234" i="21"/>
  <c r="M233" i="21"/>
  <c r="N233" i="21" s="1"/>
  <c r="F233" i="21"/>
  <c r="D233" i="21"/>
  <c r="M232" i="21"/>
  <c r="N232" i="21" s="1"/>
  <c r="F232" i="21"/>
  <c r="D232" i="21"/>
  <c r="M231" i="21"/>
  <c r="N231" i="21" s="1"/>
  <c r="F231" i="21"/>
  <c r="D231" i="21"/>
  <c r="M230" i="21"/>
  <c r="N230" i="21" s="1"/>
  <c r="F230" i="21"/>
  <c r="D230" i="21"/>
  <c r="M229" i="21"/>
  <c r="N229" i="21" s="1"/>
  <c r="F229" i="21"/>
  <c r="D229" i="21"/>
  <c r="M228" i="21"/>
  <c r="N228" i="21" s="1"/>
  <c r="F228" i="21"/>
  <c r="D228" i="21"/>
  <c r="M227" i="21"/>
  <c r="N227" i="21" s="1"/>
  <c r="F227" i="21"/>
  <c r="D227" i="21"/>
  <c r="M226" i="21"/>
  <c r="N226" i="21" s="1"/>
  <c r="F226" i="21"/>
  <c r="D226" i="21"/>
  <c r="M225" i="21"/>
  <c r="N225" i="21" s="1"/>
  <c r="F225" i="21"/>
  <c r="D225" i="21"/>
  <c r="M224" i="21"/>
  <c r="N224" i="21" s="1"/>
  <c r="F224" i="21"/>
  <c r="D224" i="21"/>
  <c r="M223" i="21"/>
  <c r="N223" i="21" s="1"/>
  <c r="F223" i="21"/>
  <c r="D223" i="21"/>
  <c r="M222" i="21"/>
  <c r="N222" i="21" s="1"/>
  <c r="F222" i="21"/>
  <c r="D222" i="21"/>
  <c r="M221" i="21"/>
  <c r="N221" i="21" s="1"/>
  <c r="F221" i="21"/>
  <c r="D221" i="21"/>
  <c r="M220" i="21"/>
  <c r="N220" i="21" s="1"/>
  <c r="F220" i="21"/>
  <c r="D220" i="21"/>
  <c r="M219" i="21"/>
  <c r="N219" i="21" s="1"/>
  <c r="F219" i="21"/>
  <c r="D219" i="21"/>
  <c r="M218" i="21"/>
  <c r="N218" i="21" s="1"/>
  <c r="F218" i="21"/>
  <c r="D218" i="21"/>
  <c r="M217" i="21"/>
  <c r="N217" i="21" s="1"/>
  <c r="F217" i="21"/>
  <c r="D217" i="21"/>
  <c r="M216" i="21"/>
  <c r="N216" i="21" s="1"/>
  <c r="F216" i="21"/>
  <c r="D216" i="21"/>
  <c r="M215" i="21"/>
  <c r="N215" i="21" s="1"/>
  <c r="F215" i="21"/>
  <c r="D215" i="21"/>
  <c r="M214" i="21"/>
  <c r="N214" i="21" s="1"/>
  <c r="F214" i="21"/>
  <c r="D214" i="21"/>
  <c r="M213" i="21"/>
  <c r="N213" i="21" s="1"/>
  <c r="F213" i="21"/>
  <c r="D213" i="21"/>
  <c r="M212" i="21"/>
  <c r="N212" i="21" s="1"/>
  <c r="F212" i="21"/>
  <c r="D212" i="21"/>
  <c r="M211" i="21"/>
  <c r="N211" i="21" s="1"/>
  <c r="F211" i="21"/>
  <c r="D211" i="21"/>
  <c r="M210" i="21"/>
  <c r="N210" i="21" s="1"/>
  <c r="F210" i="21"/>
  <c r="D210" i="21"/>
  <c r="M209" i="21"/>
  <c r="N209" i="21" s="1"/>
  <c r="F209" i="21"/>
  <c r="D209" i="21"/>
  <c r="M208" i="21"/>
  <c r="N208" i="21" s="1"/>
  <c r="F208" i="21"/>
  <c r="D208" i="21"/>
  <c r="M207" i="21"/>
  <c r="N207" i="21" s="1"/>
  <c r="F207" i="21"/>
  <c r="D207" i="21"/>
  <c r="M206" i="21"/>
  <c r="N206" i="21" s="1"/>
  <c r="F206" i="21"/>
  <c r="D206" i="21"/>
  <c r="M205" i="21"/>
  <c r="N205" i="21" s="1"/>
  <c r="F205" i="21"/>
  <c r="D205" i="21"/>
  <c r="M204" i="21"/>
  <c r="N204" i="21" s="1"/>
  <c r="F204" i="21"/>
  <c r="D204" i="21"/>
  <c r="M203" i="21"/>
  <c r="N203" i="21" s="1"/>
  <c r="F203" i="21"/>
  <c r="D203" i="21"/>
  <c r="M202" i="21"/>
  <c r="N202" i="21" s="1"/>
  <c r="F202" i="21"/>
  <c r="D202" i="21"/>
  <c r="M201" i="21"/>
  <c r="N201" i="21" s="1"/>
  <c r="F201" i="21"/>
  <c r="D201" i="21"/>
  <c r="M200" i="21"/>
  <c r="N200" i="21" s="1"/>
  <c r="F200" i="21"/>
  <c r="D200" i="21"/>
  <c r="M199" i="21"/>
  <c r="N199" i="21" s="1"/>
  <c r="F199" i="21"/>
  <c r="D199" i="21"/>
  <c r="M198" i="21"/>
  <c r="N198" i="21" s="1"/>
  <c r="F198" i="21"/>
  <c r="D198" i="21"/>
  <c r="M197" i="21"/>
  <c r="N197" i="21" s="1"/>
  <c r="F197" i="21"/>
  <c r="D197" i="21"/>
  <c r="M196" i="21"/>
  <c r="N196" i="21" s="1"/>
  <c r="F196" i="21"/>
  <c r="D196" i="21"/>
  <c r="M195" i="21"/>
  <c r="N195" i="21" s="1"/>
  <c r="F195" i="21"/>
  <c r="D195" i="21"/>
  <c r="M194" i="21"/>
  <c r="N194" i="21" s="1"/>
  <c r="F194" i="21"/>
  <c r="D194" i="21"/>
  <c r="M193" i="21"/>
  <c r="N193" i="21" s="1"/>
  <c r="F193" i="21"/>
  <c r="D193" i="21"/>
  <c r="M192" i="21"/>
  <c r="N192" i="21" s="1"/>
  <c r="F192" i="21"/>
  <c r="D192" i="21"/>
  <c r="M191" i="21"/>
  <c r="N191" i="21" s="1"/>
  <c r="F191" i="21"/>
  <c r="D191" i="21"/>
  <c r="M190" i="21"/>
  <c r="N190" i="21" s="1"/>
  <c r="F190" i="21"/>
  <c r="D190" i="21"/>
  <c r="M189" i="21"/>
  <c r="N189" i="21" s="1"/>
  <c r="F189" i="21"/>
  <c r="D189" i="21"/>
  <c r="M188" i="21"/>
  <c r="N188" i="21" s="1"/>
  <c r="F188" i="21"/>
  <c r="D188" i="21"/>
  <c r="M187" i="21"/>
  <c r="N187" i="21" s="1"/>
  <c r="F187" i="21"/>
  <c r="D187" i="21"/>
  <c r="M186" i="21"/>
  <c r="N186" i="21" s="1"/>
  <c r="F186" i="21"/>
  <c r="D186" i="21"/>
  <c r="H186" i="21" s="1"/>
  <c r="M185" i="21"/>
  <c r="N185" i="21" s="1"/>
  <c r="F185" i="21"/>
  <c r="D185" i="21"/>
  <c r="G185" i="21" s="1"/>
  <c r="M184" i="21"/>
  <c r="N184" i="21" s="1"/>
  <c r="F184" i="21"/>
  <c r="D184" i="21"/>
  <c r="G184" i="21" s="1"/>
  <c r="M183" i="21"/>
  <c r="N183" i="21" s="1"/>
  <c r="F183" i="21"/>
  <c r="D183" i="21"/>
  <c r="G183" i="21" s="1"/>
  <c r="M182" i="21"/>
  <c r="N182" i="21" s="1"/>
  <c r="F182" i="21"/>
  <c r="D182" i="21"/>
  <c r="G182" i="21" s="1"/>
  <c r="M181" i="21"/>
  <c r="N181" i="21" s="1"/>
  <c r="F181" i="21"/>
  <c r="D181" i="21"/>
  <c r="G181" i="21" s="1"/>
  <c r="M180" i="21"/>
  <c r="N180" i="21" s="1"/>
  <c r="F180" i="21"/>
  <c r="D180" i="21"/>
  <c r="G180" i="21" s="1"/>
  <c r="M179" i="21"/>
  <c r="N179" i="21" s="1"/>
  <c r="F179" i="21"/>
  <c r="D179" i="21"/>
  <c r="G179" i="21" s="1"/>
  <c r="M178" i="21"/>
  <c r="N178" i="21" s="1"/>
  <c r="F178" i="21"/>
  <c r="D178" i="21"/>
  <c r="G178" i="21" s="1"/>
  <c r="M177" i="21"/>
  <c r="N177" i="21" s="1"/>
  <c r="F177" i="21"/>
  <c r="D177" i="21"/>
  <c r="G177" i="21" s="1"/>
  <c r="M176" i="21"/>
  <c r="N176" i="21" s="1"/>
  <c r="F176" i="21"/>
  <c r="D176" i="21"/>
  <c r="G176" i="21" s="1"/>
  <c r="M175" i="21"/>
  <c r="N175" i="21" s="1"/>
  <c r="F175" i="21"/>
  <c r="D175" i="21"/>
  <c r="H175" i="21" s="1"/>
  <c r="M174" i="21"/>
  <c r="N174" i="21" s="1"/>
  <c r="F174" i="21"/>
  <c r="D174" i="21"/>
  <c r="H174" i="21" s="1"/>
  <c r="M173" i="21"/>
  <c r="N173" i="21" s="1"/>
  <c r="F173" i="21"/>
  <c r="D173" i="21"/>
  <c r="G173" i="21" s="1"/>
  <c r="M172" i="21"/>
  <c r="N172" i="21" s="1"/>
  <c r="F172" i="21"/>
  <c r="D172" i="21"/>
  <c r="G172" i="21" s="1"/>
  <c r="M171" i="21"/>
  <c r="N171" i="21" s="1"/>
  <c r="F171" i="21"/>
  <c r="D171" i="21"/>
  <c r="M170" i="21"/>
  <c r="N170" i="21" s="1"/>
  <c r="F170" i="21"/>
  <c r="D170" i="21"/>
  <c r="H170" i="21" s="1"/>
  <c r="M169" i="21"/>
  <c r="N169" i="21" s="1"/>
  <c r="F169" i="21"/>
  <c r="D169" i="21"/>
  <c r="H169" i="21" s="1"/>
  <c r="M168" i="21"/>
  <c r="N168" i="21" s="1"/>
  <c r="F168" i="21"/>
  <c r="D168" i="21"/>
  <c r="H168" i="21" s="1"/>
  <c r="M167" i="21"/>
  <c r="N167" i="21" s="1"/>
  <c r="F167" i="21"/>
  <c r="D167" i="21"/>
  <c r="H167" i="21" s="1"/>
  <c r="M166" i="21"/>
  <c r="N166" i="21" s="1"/>
  <c r="F166" i="21"/>
  <c r="D166" i="21"/>
  <c r="G166" i="21" s="1"/>
  <c r="M165" i="21"/>
  <c r="N165" i="21" s="1"/>
  <c r="F165" i="21"/>
  <c r="D165" i="21"/>
  <c r="H165" i="21" s="1"/>
  <c r="M164" i="21"/>
  <c r="N164" i="21" s="1"/>
  <c r="F164" i="21"/>
  <c r="D164" i="21"/>
  <c r="H164" i="21" s="1"/>
  <c r="M163" i="21"/>
  <c r="N163" i="21" s="1"/>
  <c r="F163" i="21"/>
  <c r="D163" i="21"/>
  <c r="H163" i="21" s="1"/>
  <c r="M162" i="21"/>
  <c r="N162" i="21" s="1"/>
  <c r="F162" i="21"/>
  <c r="D162" i="21"/>
  <c r="M161" i="21"/>
  <c r="N161" i="21" s="1"/>
  <c r="F161" i="21"/>
  <c r="D161" i="21"/>
  <c r="G161" i="21" s="1"/>
  <c r="M160" i="21"/>
  <c r="N160" i="21" s="1"/>
  <c r="F160" i="21"/>
  <c r="D160" i="21"/>
  <c r="G160" i="21" s="1"/>
  <c r="M159" i="21"/>
  <c r="N159" i="21" s="1"/>
  <c r="F159" i="21"/>
  <c r="D159" i="21"/>
  <c r="H159" i="21" s="1"/>
  <c r="M158" i="21"/>
  <c r="N158" i="21" s="1"/>
  <c r="F158" i="21"/>
  <c r="D158" i="21"/>
  <c r="G158" i="21" s="1"/>
  <c r="M157" i="21"/>
  <c r="N157" i="21" s="1"/>
  <c r="F157" i="21"/>
  <c r="D157" i="21"/>
  <c r="H157" i="21" s="1"/>
  <c r="M156" i="21"/>
  <c r="N156" i="21" s="1"/>
  <c r="F156" i="21"/>
  <c r="D156" i="21"/>
  <c r="H156" i="21" s="1"/>
  <c r="M155" i="21"/>
  <c r="N155" i="21" s="1"/>
  <c r="F155" i="21"/>
  <c r="D155" i="21"/>
  <c r="H155" i="21" s="1"/>
  <c r="M154" i="21"/>
  <c r="N154" i="21" s="1"/>
  <c r="F154" i="21"/>
  <c r="D154" i="21"/>
  <c r="H154" i="21" s="1"/>
  <c r="M153" i="21"/>
  <c r="N153" i="21" s="1"/>
  <c r="F153" i="21"/>
  <c r="D153" i="21"/>
  <c r="M152" i="21"/>
  <c r="N152" i="21" s="1"/>
  <c r="F152" i="21"/>
  <c r="D152" i="21"/>
  <c r="G152" i="21" s="1"/>
  <c r="M151" i="21"/>
  <c r="N151" i="21" s="1"/>
  <c r="F151" i="21"/>
  <c r="D151" i="21"/>
  <c r="G151" i="21" s="1"/>
  <c r="M150" i="21"/>
  <c r="N150" i="21" s="1"/>
  <c r="F150" i="21"/>
  <c r="D150" i="21"/>
  <c r="G150" i="21" s="1"/>
  <c r="M149" i="21"/>
  <c r="N149" i="21" s="1"/>
  <c r="F149" i="21"/>
  <c r="D149" i="21"/>
  <c r="G149" i="21" s="1"/>
  <c r="M148" i="21"/>
  <c r="N148" i="21" s="1"/>
  <c r="F148" i="21"/>
  <c r="D148" i="21"/>
  <c r="G148" i="21" s="1"/>
  <c r="M147" i="21"/>
  <c r="N147" i="21" s="1"/>
  <c r="F147" i="21"/>
  <c r="D147" i="21"/>
  <c r="G147" i="21" s="1"/>
  <c r="M146" i="21"/>
  <c r="N146" i="21" s="1"/>
  <c r="F146" i="21"/>
  <c r="D146" i="21"/>
  <c r="G146" i="21" s="1"/>
  <c r="M145" i="21"/>
  <c r="N145" i="21" s="1"/>
  <c r="F145" i="21"/>
  <c r="D145" i="21"/>
  <c r="G145" i="21" s="1"/>
  <c r="M144" i="21"/>
  <c r="N144" i="21" s="1"/>
  <c r="F144" i="21"/>
  <c r="D144" i="21"/>
  <c r="G144" i="21" s="1"/>
  <c r="M143" i="21"/>
  <c r="N143" i="21" s="1"/>
  <c r="F143" i="21"/>
  <c r="D143" i="21"/>
  <c r="H143" i="21" s="1"/>
  <c r="M142" i="21"/>
  <c r="N142" i="21" s="1"/>
  <c r="F142" i="21"/>
  <c r="D142" i="21"/>
  <c r="M141" i="21"/>
  <c r="N141" i="21" s="1"/>
  <c r="F141" i="21"/>
  <c r="D141" i="21"/>
  <c r="H141" i="21" s="1"/>
  <c r="M140" i="21"/>
  <c r="N140" i="21" s="1"/>
  <c r="F140" i="21"/>
  <c r="D140" i="21"/>
  <c r="G140" i="21" s="1"/>
  <c r="M139" i="21"/>
  <c r="N139" i="21" s="1"/>
  <c r="F139" i="21"/>
  <c r="D139" i="21"/>
  <c r="G139" i="21" s="1"/>
  <c r="M138" i="21"/>
  <c r="N138" i="21" s="1"/>
  <c r="F138" i="21"/>
  <c r="D138" i="21"/>
  <c r="G138" i="21" s="1"/>
  <c r="M137" i="21"/>
  <c r="N137" i="21" s="1"/>
  <c r="F137" i="21"/>
  <c r="D137" i="21"/>
  <c r="G137" i="21" s="1"/>
  <c r="M136" i="21"/>
  <c r="N136" i="21" s="1"/>
  <c r="F136" i="21"/>
  <c r="D136" i="21"/>
  <c r="G136" i="21" s="1"/>
  <c r="M135" i="21"/>
  <c r="N135" i="21" s="1"/>
  <c r="F135" i="21"/>
  <c r="D135" i="21"/>
  <c r="M134" i="21"/>
  <c r="N134" i="21" s="1"/>
  <c r="F134" i="21"/>
  <c r="D134" i="21"/>
  <c r="H134" i="21" s="1"/>
  <c r="M133" i="21"/>
  <c r="N133" i="21" s="1"/>
  <c r="F133" i="21"/>
  <c r="D133" i="21"/>
  <c r="H133" i="21" s="1"/>
  <c r="M132" i="21"/>
  <c r="N132" i="21" s="1"/>
  <c r="F132" i="21"/>
  <c r="D132" i="21"/>
  <c r="H132" i="21" s="1"/>
  <c r="M131" i="21"/>
  <c r="N131" i="21" s="1"/>
  <c r="F131" i="21"/>
  <c r="D131" i="21"/>
  <c r="H131" i="21" s="1"/>
  <c r="M130" i="21"/>
  <c r="N130" i="21" s="1"/>
  <c r="F130" i="21"/>
  <c r="D130" i="21"/>
  <c r="G130" i="21" s="1"/>
  <c r="M129" i="21"/>
  <c r="N129" i="21" s="1"/>
  <c r="F129" i="21"/>
  <c r="D129" i="21"/>
  <c r="G129" i="21" s="1"/>
  <c r="M128" i="21"/>
  <c r="N128" i="21" s="1"/>
  <c r="F128" i="21"/>
  <c r="D128" i="21"/>
  <c r="G128" i="21" s="1"/>
  <c r="M127" i="21"/>
  <c r="N127" i="21" s="1"/>
  <c r="F127" i="21"/>
  <c r="D127" i="21"/>
  <c r="H127" i="21" s="1"/>
  <c r="M126" i="21"/>
  <c r="N126" i="21" s="1"/>
  <c r="F126" i="21"/>
  <c r="D126" i="21"/>
  <c r="M125" i="21"/>
  <c r="N125" i="21" s="1"/>
  <c r="F125" i="21"/>
  <c r="D125" i="21"/>
  <c r="M124" i="21"/>
  <c r="N124" i="21" s="1"/>
  <c r="F124" i="21"/>
  <c r="D124" i="21"/>
  <c r="H124" i="21" s="1"/>
  <c r="M123" i="21"/>
  <c r="N123" i="21" s="1"/>
  <c r="F123" i="21"/>
  <c r="D123" i="21"/>
  <c r="G123" i="21" s="1"/>
  <c r="M122" i="21"/>
  <c r="N122" i="21" s="1"/>
  <c r="F122" i="21"/>
  <c r="D122" i="21"/>
  <c r="G122" i="21" s="1"/>
  <c r="M121" i="21"/>
  <c r="N121" i="21" s="1"/>
  <c r="F121" i="21"/>
  <c r="D121" i="21"/>
  <c r="G121" i="21" s="1"/>
  <c r="M120" i="21"/>
  <c r="N120" i="21" s="1"/>
  <c r="F120" i="21"/>
  <c r="D120" i="21"/>
  <c r="H120" i="21" s="1"/>
  <c r="M119" i="21"/>
  <c r="N119" i="21" s="1"/>
  <c r="F119" i="21"/>
  <c r="D119" i="21"/>
  <c r="G119" i="21" s="1"/>
  <c r="M118" i="21"/>
  <c r="N118" i="21" s="1"/>
  <c r="F118" i="21"/>
  <c r="D118" i="21"/>
  <c r="M117" i="21"/>
  <c r="F117" i="21"/>
  <c r="D117" i="21"/>
  <c r="H117" i="21" s="1"/>
  <c r="M116" i="21"/>
  <c r="N116" i="21" s="1"/>
  <c r="F116" i="21"/>
  <c r="D116" i="21"/>
  <c r="H116" i="21" s="1"/>
  <c r="L116" i="21" s="1"/>
  <c r="M115" i="21"/>
  <c r="F115" i="21"/>
  <c r="D115" i="21"/>
  <c r="H115" i="21" s="1"/>
  <c r="M114" i="21"/>
  <c r="N114" i="21" s="1"/>
  <c r="F114" i="21"/>
  <c r="D114" i="21"/>
  <c r="H114" i="21" s="1"/>
  <c r="X113" i="21"/>
  <c r="Y113" i="21" s="1"/>
  <c r="M113" i="21"/>
  <c r="N113" i="21" s="1"/>
  <c r="F113" i="21"/>
  <c r="D113" i="21"/>
  <c r="G113" i="21" s="1"/>
  <c r="X112" i="21"/>
  <c r="Y112" i="21" s="1"/>
  <c r="M112" i="21"/>
  <c r="N112" i="21" s="1"/>
  <c r="F112" i="21"/>
  <c r="D112" i="21"/>
  <c r="G112" i="21" s="1"/>
  <c r="X111" i="21"/>
  <c r="Y111" i="21" s="1"/>
  <c r="M111" i="21"/>
  <c r="N111" i="21" s="1"/>
  <c r="F111" i="21"/>
  <c r="D111" i="21"/>
  <c r="G111" i="21" s="1"/>
  <c r="X110" i="21"/>
  <c r="Y110" i="21" s="1"/>
  <c r="M110" i="21"/>
  <c r="N110" i="21" s="1"/>
  <c r="F110" i="21"/>
  <c r="D110" i="21"/>
  <c r="G110" i="21" s="1"/>
  <c r="X109" i="21"/>
  <c r="Y109" i="21" s="1"/>
  <c r="M109" i="21"/>
  <c r="N109" i="21" s="1"/>
  <c r="F109" i="21"/>
  <c r="D109" i="21"/>
  <c r="X108" i="21"/>
  <c r="Y108" i="21" s="1"/>
  <c r="M108" i="21"/>
  <c r="N108" i="21" s="1"/>
  <c r="F108" i="21"/>
  <c r="D108" i="21"/>
  <c r="X107" i="21"/>
  <c r="Y107" i="21" s="1"/>
  <c r="M107" i="21"/>
  <c r="N107" i="21" s="1"/>
  <c r="F107" i="21"/>
  <c r="D107" i="21"/>
  <c r="H107" i="21" s="1"/>
  <c r="X106" i="21"/>
  <c r="Y106" i="21" s="1"/>
  <c r="M106" i="21"/>
  <c r="N106" i="21" s="1"/>
  <c r="F106" i="21"/>
  <c r="D106" i="21"/>
  <c r="H106" i="21" s="1"/>
  <c r="X105" i="21"/>
  <c r="Y105" i="21" s="1"/>
  <c r="M105" i="21"/>
  <c r="N105" i="21" s="1"/>
  <c r="F105" i="21"/>
  <c r="D105" i="21"/>
  <c r="G105" i="21" s="1"/>
  <c r="X104" i="21"/>
  <c r="Y104" i="21" s="1"/>
  <c r="M104" i="21"/>
  <c r="N104" i="21" s="1"/>
  <c r="F104" i="21"/>
  <c r="D104" i="21"/>
  <c r="G104" i="21" s="1"/>
  <c r="X103" i="21"/>
  <c r="Y103" i="21" s="1"/>
  <c r="M103" i="21"/>
  <c r="N103" i="21" s="1"/>
  <c r="F103" i="21"/>
  <c r="D103" i="21"/>
  <c r="H103" i="21" s="1"/>
  <c r="X102" i="21"/>
  <c r="Y102" i="21" s="1"/>
  <c r="M102" i="21"/>
  <c r="N102" i="21" s="1"/>
  <c r="F102" i="21"/>
  <c r="D102" i="21"/>
  <c r="G102" i="21" s="1"/>
  <c r="X101" i="21"/>
  <c r="Y101" i="21" s="1"/>
  <c r="M101" i="21"/>
  <c r="N101" i="21" s="1"/>
  <c r="F101" i="21"/>
  <c r="D101" i="21"/>
  <c r="G101" i="21" s="1"/>
  <c r="X100" i="21"/>
  <c r="Y100" i="21" s="1"/>
  <c r="M100" i="21"/>
  <c r="N100" i="21" s="1"/>
  <c r="F100" i="21"/>
  <c r="D100" i="21"/>
  <c r="X99" i="21"/>
  <c r="Y99" i="21" s="1"/>
  <c r="M99" i="21"/>
  <c r="F99" i="21"/>
  <c r="D99" i="21"/>
  <c r="G99" i="21" s="1"/>
  <c r="X98" i="21"/>
  <c r="Y98" i="21" s="1"/>
  <c r="M98" i="21"/>
  <c r="N98" i="21" s="1"/>
  <c r="F98" i="21"/>
  <c r="D98" i="21"/>
  <c r="G98" i="21" s="1"/>
  <c r="X97" i="21"/>
  <c r="Y97" i="21" s="1"/>
  <c r="M97" i="21"/>
  <c r="N97" i="21" s="1"/>
  <c r="F97" i="21"/>
  <c r="D97" i="21"/>
  <c r="G97" i="21" s="1"/>
  <c r="X96" i="21"/>
  <c r="Y96" i="21" s="1"/>
  <c r="M96" i="21"/>
  <c r="N96" i="21" s="1"/>
  <c r="F96" i="21"/>
  <c r="D96" i="21"/>
  <c r="X95" i="21"/>
  <c r="Y95" i="21" s="1"/>
  <c r="M95" i="21"/>
  <c r="F95" i="21"/>
  <c r="D95" i="21"/>
  <c r="H95" i="21" s="1"/>
  <c r="X94" i="21"/>
  <c r="Y94" i="21" s="1"/>
  <c r="M94" i="21"/>
  <c r="N94" i="21" s="1"/>
  <c r="F94" i="21"/>
  <c r="D94" i="21"/>
  <c r="G94" i="21" s="1"/>
  <c r="X93" i="21"/>
  <c r="Y93" i="21" s="1"/>
  <c r="M93" i="21"/>
  <c r="N93" i="21" s="1"/>
  <c r="F93" i="21"/>
  <c r="D93" i="21"/>
  <c r="H93" i="21" s="1"/>
  <c r="X92" i="21"/>
  <c r="Y92" i="21" s="1"/>
  <c r="M92" i="21"/>
  <c r="N92" i="21" s="1"/>
  <c r="F92" i="21"/>
  <c r="D92" i="21"/>
  <c r="X91" i="21"/>
  <c r="Y91" i="21" s="1"/>
  <c r="M91" i="21"/>
  <c r="F91" i="21"/>
  <c r="D91" i="21"/>
  <c r="H91" i="21" s="1"/>
  <c r="X90" i="21"/>
  <c r="Y90" i="21" s="1"/>
  <c r="M90" i="21"/>
  <c r="N90" i="21" s="1"/>
  <c r="F90" i="21"/>
  <c r="D90" i="21"/>
  <c r="G90" i="21" s="1"/>
  <c r="X89" i="21"/>
  <c r="Y89" i="21" s="1"/>
  <c r="M89" i="21"/>
  <c r="N89" i="21" s="1"/>
  <c r="F89" i="21"/>
  <c r="D89" i="21"/>
  <c r="H89" i="21" s="1"/>
  <c r="X88" i="21"/>
  <c r="Y88" i="21" s="1"/>
  <c r="M88" i="21"/>
  <c r="N88" i="21" s="1"/>
  <c r="F88" i="21"/>
  <c r="D88" i="21"/>
  <c r="H88" i="21" s="1"/>
  <c r="X87" i="21"/>
  <c r="Y87" i="21" s="1"/>
  <c r="M87" i="21"/>
  <c r="N87" i="21" s="1"/>
  <c r="F87" i="21"/>
  <c r="D87" i="21"/>
  <c r="X86" i="21"/>
  <c r="Y86" i="21" s="1"/>
  <c r="M86" i="21"/>
  <c r="F86" i="21"/>
  <c r="D86" i="21"/>
  <c r="G86" i="21" s="1"/>
  <c r="X85" i="21"/>
  <c r="Y85" i="21" s="1"/>
  <c r="M85" i="21"/>
  <c r="N85" i="21" s="1"/>
  <c r="F85" i="21"/>
  <c r="D85" i="21"/>
  <c r="G85" i="21" s="1"/>
  <c r="X84" i="21"/>
  <c r="Y84" i="21" s="1"/>
  <c r="M84" i="21"/>
  <c r="N84" i="21" s="1"/>
  <c r="F84" i="21"/>
  <c r="D84" i="21"/>
  <c r="G84" i="21" s="1"/>
  <c r="X83" i="21"/>
  <c r="Y83" i="21" s="1"/>
  <c r="M83" i="21"/>
  <c r="N83" i="21" s="1"/>
  <c r="F83" i="21"/>
  <c r="D83" i="21"/>
  <c r="X82" i="21"/>
  <c r="Y82" i="21" s="1"/>
  <c r="M82" i="21"/>
  <c r="F82" i="21"/>
  <c r="D82" i="21"/>
  <c r="G82" i="21" s="1"/>
  <c r="X81" i="21"/>
  <c r="Y81" i="21" s="1"/>
  <c r="M81" i="21"/>
  <c r="N81" i="21" s="1"/>
  <c r="F81" i="21"/>
  <c r="D81" i="21"/>
  <c r="G81" i="21" s="1"/>
  <c r="X80" i="21"/>
  <c r="Y80" i="21" s="1"/>
  <c r="M80" i="21"/>
  <c r="N80" i="21" s="1"/>
  <c r="F80" i="21"/>
  <c r="D80" i="21"/>
  <c r="G80" i="21" s="1"/>
  <c r="X79" i="21"/>
  <c r="Y79" i="21" s="1"/>
  <c r="M79" i="21"/>
  <c r="N79" i="21" s="1"/>
  <c r="F79" i="21"/>
  <c r="D79" i="21"/>
  <c r="X78" i="21"/>
  <c r="Y78" i="21" s="1"/>
  <c r="M78" i="21"/>
  <c r="F78" i="21"/>
  <c r="D78" i="21"/>
  <c r="G78" i="21" s="1"/>
  <c r="X77" i="21"/>
  <c r="Y77" i="21" s="1"/>
  <c r="M77" i="21"/>
  <c r="N77" i="21" s="1"/>
  <c r="F77" i="21"/>
  <c r="D77" i="21"/>
  <c r="G77" i="21" s="1"/>
  <c r="X76" i="21"/>
  <c r="Y76" i="21" s="1"/>
  <c r="M76" i="21"/>
  <c r="N76" i="21" s="1"/>
  <c r="F76" i="21"/>
  <c r="D76" i="21"/>
  <c r="G76" i="21" s="1"/>
  <c r="X75" i="21"/>
  <c r="Y75" i="21" s="1"/>
  <c r="M75" i="21"/>
  <c r="N75" i="21" s="1"/>
  <c r="F75" i="21"/>
  <c r="D75" i="21"/>
  <c r="H75" i="21" s="1"/>
  <c r="X74" i="21"/>
  <c r="Y74" i="21" s="1"/>
  <c r="M74" i="21"/>
  <c r="N74" i="21" s="1"/>
  <c r="F74" i="21"/>
  <c r="D74" i="21"/>
  <c r="H74" i="21" s="1"/>
  <c r="X73" i="21"/>
  <c r="Y73" i="21" s="1"/>
  <c r="M73" i="21"/>
  <c r="N73" i="21" s="1"/>
  <c r="F73" i="21"/>
  <c r="D73" i="21"/>
  <c r="H73" i="21" s="1"/>
  <c r="X72" i="21"/>
  <c r="Y72" i="21" s="1"/>
  <c r="M72" i="21"/>
  <c r="N72" i="21" s="1"/>
  <c r="F72" i="21"/>
  <c r="D72" i="21"/>
  <c r="X71" i="21"/>
  <c r="Y71" i="21" s="1"/>
  <c r="M71" i="21"/>
  <c r="N71" i="21" s="1"/>
  <c r="F71" i="21"/>
  <c r="D71" i="21"/>
  <c r="H71" i="21" s="1"/>
  <c r="X70" i="21"/>
  <c r="Y70" i="21" s="1"/>
  <c r="M70" i="21"/>
  <c r="N70" i="21" s="1"/>
  <c r="F70" i="21"/>
  <c r="D70" i="21"/>
  <c r="H70" i="21" s="1"/>
  <c r="X69" i="21"/>
  <c r="Y69" i="21" s="1"/>
  <c r="M69" i="21"/>
  <c r="N69" i="21" s="1"/>
  <c r="F69" i="21"/>
  <c r="D69" i="21"/>
  <c r="X68" i="21"/>
  <c r="Y68" i="21" s="1"/>
  <c r="M68" i="21"/>
  <c r="N68" i="21" s="1"/>
  <c r="F68" i="21"/>
  <c r="D68" i="21"/>
  <c r="G68" i="21" s="1"/>
  <c r="X67" i="21"/>
  <c r="Y67" i="21" s="1"/>
  <c r="M67" i="21"/>
  <c r="N67" i="21" s="1"/>
  <c r="F67" i="21"/>
  <c r="D67" i="21"/>
  <c r="X66" i="21"/>
  <c r="Y66" i="21" s="1"/>
  <c r="M66" i="21"/>
  <c r="F66" i="21"/>
  <c r="D66" i="21"/>
  <c r="G66" i="21" s="1"/>
  <c r="X65" i="21"/>
  <c r="Y65" i="21" s="1"/>
  <c r="M65" i="21"/>
  <c r="N65" i="21" s="1"/>
  <c r="F65" i="21"/>
  <c r="D65" i="21"/>
  <c r="G65" i="21" s="1"/>
  <c r="X64" i="21"/>
  <c r="Y64" i="21" s="1"/>
  <c r="M64" i="21"/>
  <c r="N64" i="21" s="1"/>
  <c r="F64" i="21"/>
  <c r="D64" i="21"/>
  <c r="X63" i="21"/>
  <c r="Y63" i="21" s="1"/>
  <c r="M63" i="21"/>
  <c r="F63" i="21"/>
  <c r="D63" i="21"/>
  <c r="G63" i="21" s="1"/>
  <c r="X62" i="21"/>
  <c r="Y62" i="21" s="1"/>
  <c r="M62" i="21"/>
  <c r="N62" i="21" s="1"/>
  <c r="F62" i="21"/>
  <c r="D62" i="21"/>
  <c r="G62" i="21" s="1"/>
  <c r="X61" i="21"/>
  <c r="Y61" i="21" s="1"/>
  <c r="M61" i="21"/>
  <c r="N61" i="21" s="1"/>
  <c r="F61" i="21"/>
  <c r="D61" i="21"/>
  <c r="X60" i="21"/>
  <c r="Y60" i="21" s="1"/>
  <c r="M60" i="21"/>
  <c r="N60" i="21" s="1"/>
  <c r="F60" i="21"/>
  <c r="D60" i="21"/>
  <c r="X59" i="21"/>
  <c r="Y59" i="21" s="1"/>
  <c r="M59" i="21"/>
  <c r="N59" i="21" s="1"/>
  <c r="F59" i="21"/>
  <c r="D59" i="21"/>
  <c r="X58" i="21"/>
  <c r="Y58" i="21" s="1"/>
  <c r="M58" i="21"/>
  <c r="N58" i="21" s="1"/>
  <c r="F58" i="21"/>
  <c r="D58" i="21"/>
  <c r="X57" i="21"/>
  <c r="Y57" i="21" s="1"/>
  <c r="M57" i="21"/>
  <c r="N57" i="21" s="1"/>
  <c r="F57" i="21"/>
  <c r="D57" i="21"/>
  <c r="H57" i="21" s="1"/>
  <c r="X56" i="21"/>
  <c r="Y56" i="21" s="1"/>
  <c r="M56" i="21"/>
  <c r="N56" i="21" s="1"/>
  <c r="F56" i="21"/>
  <c r="D56" i="21"/>
  <c r="H56" i="21" s="1"/>
  <c r="X55" i="21"/>
  <c r="Y55" i="21" s="1"/>
  <c r="M55" i="21"/>
  <c r="N55" i="21" s="1"/>
  <c r="F55" i="21"/>
  <c r="D55" i="21"/>
  <c r="H55" i="21" s="1"/>
  <c r="X54" i="21"/>
  <c r="Y54" i="21" s="1"/>
  <c r="M54" i="21"/>
  <c r="N54" i="21" s="1"/>
  <c r="F54" i="21"/>
  <c r="D54" i="21"/>
  <c r="G54" i="21" s="1"/>
  <c r="X53" i="21"/>
  <c r="Y53" i="21" s="1"/>
  <c r="M53" i="21"/>
  <c r="N53" i="21" s="1"/>
  <c r="F53" i="21"/>
  <c r="D53" i="21"/>
  <c r="X52" i="21"/>
  <c r="Y52" i="21" s="1"/>
  <c r="M52" i="21"/>
  <c r="N52" i="21" s="1"/>
  <c r="F52" i="21"/>
  <c r="D52" i="21"/>
  <c r="X51" i="21"/>
  <c r="Y51" i="21" s="1"/>
  <c r="M51" i="21"/>
  <c r="F51" i="21"/>
  <c r="D51" i="21"/>
  <c r="G51" i="21" s="1"/>
  <c r="X50" i="21"/>
  <c r="Y50" i="21" s="1"/>
  <c r="M50" i="21"/>
  <c r="N50" i="21" s="1"/>
  <c r="F50" i="21"/>
  <c r="D50" i="21"/>
  <c r="G50" i="21" s="1"/>
  <c r="X49" i="21"/>
  <c r="Y49" i="21" s="1"/>
  <c r="M49" i="21"/>
  <c r="N49" i="21" s="1"/>
  <c r="F49" i="21"/>
  <c r="D49" i="21"/>
  <c r="G49" i="21" s="1"/>
  <c r="X48" i="21"/>
  <c r="Y48" i="21" s="1"/>
  <c r="M48" i="21"/>
  <c r="N48" i="21" s="1"/>
  <c r="F48" i="21"/>
  <c r="D48" i="21"/>
  <c r="G48" i="21" s="1"/>
  <c r="X47" i="21"/>
  <c r="Y47" i="21" s="1"/>
  <c r="M47" i="21"/>
  <c r="N47" i="21" s="1"/>
  <c r="F47" i="21"/>
  <c r="D47" i="21"/>
  <c r="H47" i="21" s="1"/>
  <c r="X46" i="21"/>
  <c r="Y46" i="21" s="1"/>
  <c r="M46" i="21"/>
  <c r="N46" i="21" s="1"/>
  <c r="F46" i="21"/>
  <c r="D46" i="21"/>
  <c r="H46" i="21" s="1"/>
  <c r="X45" i="21"/>
  <c r="Y45" i="21" s="1"/>
  <c r="M45" i="21"/>
  <c r="N45" i="21" s="1"/>
  <c r="F45" i="21"/>
  <c r="D45" i="21"/>
  <c r="H45" i="21" s="1"/>
  <c r="X44" i="21"/>
  <c r="Y44" i="21" s="1"/>
  <c r="M44" i="21"/>
  <c r="N44" i="21" s="1"/>
  <c r="F44" i="21"/>
  <c r="D44" i="21"/>
  <c r="H44" i="21" s="1"/>
  <c r="X43" i="21"/>
  <c r="Y43" i="21" s="1"/>
  <c r="M43" i="21"/>
  <c r="N43" i="21" s="1"/>
  <c r="F43" i="21"/>
  <c r="D43" i="21"/>
  <c r="H43" i="21" s="1"/>
  <c r="X42" i="21"/>
  <c r="Y42" i="21" s="1"/>
  <c r="M42" i="21"/>
  <c r="F42" i="21"/>
  <c r="D42" i="21"/>
  <c r="H42" i="21" s="1"/>
  <c r="X41" i="21"/>
  <c r="Y41" i="21" s="1"/>
  <c r="M41" i="21"/>
  <c r="N41" i="21" s="1"/>
  <c r="F41" i="21"/>
  <c r="D41" i="21"/>
  <c r="G41" i="21" s="1"/>
  <c r="X40" i="21"/>
  <c r="Y40" i="21" s="1"/>
  <c r="M40" i="21"/>
  <c r="N40" i="21" s="1"/>
  <c r="F40" i="21"/>
  <c r="D40" i="21"/>
  <c r="G40" i="21" s="1"/>
  <c r="X39" i="21"/>
  <c r="Y39" i="21" s="1"/>
  <c r="M39" i="21"/>
  <c r="N39" i="21" s="1"/>
  <c r="F39" i="21"/>
  <c r="D39" i="21"/>
  <c r="G39" i="21" s="1"/>
  <c r="X38" i="21"/>
  <c r="Y38" i="21" s="1"/>
  <c r="M38" i="21"/>
  <c r="N38" i="21" s="1"/>
  <c r="F38" i="21"/>
  <c r="D38" i="21"/>
  <c r="G38" i="21" s="1"/>
  <c r="X37" i="21"/>
  <c r="Y37" i="21" s="1"/>
  <c r="M37" i="21"/>
  <c r="N37" i="21" s="1"/>
  <c r="F37" i="21"/>
  <c r="D37" i="21"/>
  <c r="G37" i="21" s="1"/>
  <c r="X36" i="21"/>
  <c r="Y36" i="21" s="1"/>
  <c r="M36" i="21"/>
  <c r="N36" i="21" s="1"/>
  <c r="F36" i="21"/>
  <c r="D36" i="21"/>
  <c r="G36" i="21" s="1"/>
  <c r="X35" i="21"/>
  <c r="Y35" i="21" s="1"/>
  <c r="M35" i="21"/>
  <c r="N35" i="21" s="1"/>
  <c r="F35" i="21"/>
  <c r="D35" i="21"/>
  <c r="G35" i="21" s="1"/>
  <c r="X34" i="21"/>
  <c r="Y34" i="21" s="1"/>
  <c r="M34" i="21"/>
  <c r="N34" i="21" s="1"/>
  <c r="F34" i="21"/>
  <c r="D34" i="21"/>
  <c r="G34" i="21" s="1"/>
  <c r="X33" i="21"/>
  <c r="Y33" i="21" s="1"/>
  <c r="M33" i="21"/>
  <c r="N33" i="21" s="1"/>
  <c r="F33" i="21"/>
  <c r="D33" i="21"/>
  <c r="G33" i="21" s="1"/>
  <c r="X32" i="21"/>
  <c r="Y32" i="21" s="1"/>
  <c r="M32" i="21"/>
  <c r="N32" i="21" s="1"/>
  <c r="F32" i="21"/>
  <c r="D32" i="21"/>
  <c r="G32" i="21" s="1"/>
  <c r="X31" i="21"/>
  <c r="Y31" i="21" s="1"/>
  <c r="M31" i="21"/>
  <c r="N31" i="21" s="1"/>
  <c r="F31" i="21"/>
  <c r="D31" i="21"/>
  <c r="H31" i="21" s="1"/>
  <c r="L31" i="21" s="1"/>
  <c r="L32" i="21" s="1"/>
  <c r="X30" i="21"/>
  <c r="Y30" i="21" s="1"/>
  <c r="M30" i="21"/>
  <c r="N30" i="21" s="1"/>
  <c r="F30" i="21"/>
  <c r="D30" i="21"/>
  <c r="G30" i="21" s="1"/>
  <c r="X29" i="21"/>
  <c r="Y29" i="21" s="1"/>
  <c r="M29" i="21"/>
  <c r="N29" i="21" s="1"/>
  <c r="F29" i="21"/>
  <c r="D29" i="21"/>
  <c r="H29" i="21" s="1"/>
  <c r="X28" i="21"/>
  <c r="Y28" i="21" s="1"/>
  <c r="M28" i="21"/>
  <c r="N28" i="21" s="1"/>
  <c r="F28" i="21"/>
  <c r="D28" i="21"/>
  <c r="H28" i="21" s="1"/>
  <c r="L28" i="21" s="1"/>
  <c r="X27" i="21"/>
  <c r="Y27" i="21" s="1"/>
  <c r="M27" i="21"/>
  <c r="N27" i="21" s="1"/>
  <c r="F27" i="21"/>
  <c r="D27" i="21"/>
  <c r="H27" i="21" s="1"/>
  <c r="M26" i="21"/>
  <c r="N26" i="21" s="1"/>
  <c r="F26" i="21"/>
  <c r="D26" i="21"/>
  <c r="H26" i="21" s="1"/>
  <c r="M25" i="21"/>
  <c r="N25" i="21" s="1"/>
  <c r="F25" i="21"/>
  <c r="D25" i="21"/>
  <c r="G25" i="21" s="1"/>
  <c r="M24" i="21"/>
  <c r="N24" i="21" s="1"/>
  <c r="F24" i="21"/>
  <c r="D24" i="21"/>
  <c r="G24" i="21" s="1"/>
  <c r="M23" i="21"/>
  <c r="N23" i="21" s="1"/>
  <c r="F23" i="21"/>
  <c r="D23" i="21"/>
  <c r="M22" i="21"/>
  <c r="F22" i="21"/>
  <c r="D22" i="21"/>
  <c r="G22" i="21" s="1"/>
  <c r="M21" i="21"/>
  <c r="N21" i="21" s="1"/>
  <c r="F21" i="21"/>
  <c r="D21" i="21"/>
  <c r="G21" i="21" s="1"/>
  <c r="M20" i="21"/>
  <c r="N20" i="21" s="1"/>
  <c r="F20" i="21"/>
  <c r="D20" i="21"/>
  <c r="H20" i="21" s="1"/>
  <c r="M19" i="21"/>
  <c r="N19" i="21" s="1"/>
  <c r="F19" i="21"/>
  <c r="D19" i="21"/>
  <c r="G19" i="21" s="1"/>
  <c r="M18" i="21"/>
  <c r="N18" i="21" s="1"/>
  <c r="F18" i="21"/>
  <c r="D18" i="21"/>
  <c r="G18" i="21" s="1"/>
  <c r="M17" i="21"/>
  <c r="N17" i="21" s="1"/>
  <c r="F17" i="21"/>
  <c r="D17" i="21"/>
  <c r="G17" i="21" s="1"/>
  <c r="M16" i="21"/>
  <c r="N16" i="21" s="1"/>
  <c r="F16" i="21"/>
  <c r="D16" i="21"/>
  <c r="G16" i="21" s="1"/>
  <c r="M15" i="21"/>
  <c r="N15" i="21" s="1"/>
  <c r="F15" i="21"/>
  <c r="D15" i="21"/>
  <c r="G15" i="21" s="1"/>
  <c r="M14" i="21"/>
  <c r="N14" i="21" s="1"/>
  <c r="D14" i="21"/>
  <c r="H14" i="21" s="1"/>
  <c r="L47" i="21" l="1"/>
  <c r="L48" i="21" s="1"/>
  <c r="L55" i="21"/>
  <c r="L56" i="21" s="1"/>
  <c r="L71" i="21"/>
  <c r="L75" i="21"/>
  <c r="L76" i="21" s="1"/>
  <c r="L133" i="21"/>
  <c r="L57" i="21"/>
  <c r="H185" i="21"/>
  <c r="H140" i="21"/>
  <c r="L140" i="21" s="1"/>
  <c r="L141" i="21" s="1"/>
  <c r="H38" i="21"/>
  <c r="G141" i="21"/>
  <c r="L44" i="21"/>
  <c r="H160" i="21"/>
  <c r="H112" i="21"/>
  <c r="L165" i="21"/>
  <c r="L166" i="21" s="1"/>
  <c r="L167" i="21" s="1"/>
  <c r="L38" i="21"/>
  <c r="L39" i="21" s="1"/>
  <c r="L40" i="21" s="1"/>
  <c r="G93" i="21"/>
  <c r="H184" i="21"/>
  <c r="H139" i="21"/>
  <c r="H111" i="21"/>
  <c r="L111" i="21" s="1"/>
  <c r="L112" i="21" s="1"/>
  <c r="L113" i="21" s="1"/>
  <c r="H54" i="21"/>
  <c r="H37" i="21"/>
  <c r="G186" i="21"/>
  <c r="L134" i="21"/>
  <c r="H173" i="21"/>
  <c r="L173" i="21" s="1"/>
  <c r="H137" i="21"/>
  <c r="L137" i="21" s="1"/>
  <c r="L138" i="21" s="1"/>
  <c r="L139" i="21" s="1"/>
  <c r="H90" i="21"/>
  <c r="L90" i="21" s="1"/>
  <c r="L91" i="21" s="1"/>
  <c r="H30" i="21"/>
  <c r="G175" i="21"/>
  <c r="H172" i="21"/>
  <c r="H25" i="21"/>
  <c r="L25" i="21" s="1"/>
  <c r="L26" i="21" s="1"/>
  <c r="L101" i="21" s="1"/>
  <c r="G174" i="21"/>
  <c r="G127" i="21"/>
  <c r="L124" i="21"/>
  <c r="H24" i="21"/>
  <c r="H98" i="21"/>
  <c r="L98" i="21" s="1"/>
  <c r="L99" i="21" s="1"/>
  <c r="H78" i="21"/>
  <c r="L78" i="21" s="1"/>
  <c r="G47" i="21"/>
  <c r="H152" i="21"/>
  <c r="H123" i="21"/>
  <c r="H77" i="21"/>
  <c r="G170" i="21"/>
  <c r="G46" i="21"/>
  <c r="L155" i="21"/>
  <c r="L156" i="21" s="1"/>
  <c r="L157" i="21" s="1"/>
  <c r="H151" i="21"/>
  <c r="L151" i="21" s="1"/>
  <c r="L152" i="21" s="1"/>
  <c r="H122" i="21"/>
  <c r="G164" i="21"/>
  <c r="G45" i="21"/>
  <c r="L49" i="21"/>
  <c r="H130" i="21"/>
  <c r="H86" i="21"/>
  <c r="G116" i="21"/>
  <c r="G75" i="21"/>
  <c r="G43" i="21"/>
  <c r="L77" i="21"/>
  <c r="H166" i="21"/>
  <c r="H150" i="21"/>
  <c r="L150" i="21" s="1"/>
  <c r="L163" i="21" s="1"/>
  <c r="L164" i="21" s="1"/>
  <c r="H129" i="21"/>
  <c r="H121" i="21"/>
  <c r="L121" i="21" s="1"/>
  <c r="L122" i="21" s="1"/>
  <c r="L123" i="21" s="1"/>
  <c r="H85" i="21"/>
  <c r="L85" i="21" s="1"/>
  <c r="L86" i="21" s="1"/>
  <c r="G159" i="21"/>
  <c r="G42" i="21"/>
  <c r="H15" i="21"/>
  <c r="H128" i="21"/>
  <c r="L128" i="21" s="1"/>
  <c r="L129" i="21" s="1"/>
  <c r="G157" i="21"/>
  <c r="G31" i="21"/>
  <c r="L29" i="21"/>
  <c r="L30" i="21" s="1"/>
  <c r="L131" i="21"/>
  <c r="H94" i="21"/>
  <c r="L94" i="21" s="1"/>
  <c r="L95" i="21" s="1"/>
  <c r="H63" i="21"/>
  <c r="L63" i="21" s="1"/>
  <c r="G156" i="21"/>
  <c r="H105" i="21"/>
  <c r="H62" i="21"/>
  <c r="G155" i="21"/>
  <c r="G106" i="21"/>
  <c r="G29" i="21"/>
  <c r="H104" i="21"/>
  <c r="L104" i="21" s="1"/>
  <c r="L105" i="21" s="1"/>
  <c r="L106" i="21" s="1"/>
  <c r="H41" i="21"/>
  <c r="L41" i="21" s="1"/>
  <c r="L42" i="21" s="1"/>
  <c r="G26" i="21"/>
  <c r="H102" i="21"/>
  <c r="L102" i="21" s="1"/>
  <c r="H40" i="21"/>
  <c r="G143" i="21"/>
  <c r="L168" i="21"/>
  <c r="L169" i="21" s="1"/>
  <c r="L172" i="21" s="1"/>
  <c r="L185" i="21"/>
  <c r="L186" i="21" s="1"/>
  <c r="H161" i="21"/>
  <c r="L161" i="21" s="1"/>
  <c r="H113" i="21"/>
  <c r="H101" i="21"/>
  <c r="H82" i="21"/>
  <c r="H39" i="21"/>
  <c r="G20" i="21"/>
  <c r="G91" i="21"/>
  <c r="H68" i="21"/>
  <c r="G74" i="21"/>
  <c r="H183" i="21"/>
  <c r="H148" i="21"/>
  <c r="L148" i="21" s="1"/>
  <c r="L174" i="21" s="1"/>
  <c r="L175" i="21" s="1"/>
  <c r="H136" i="21"/>
  <c r="H51" i="21"/>
  <c r="H35" i="21"/>
  <c r="G169" i="21"/>
  <c r="G89" i="21"/>
  <c r="G73" i="21"/>
  <c r="G57" i="21"/>
  <c r="G107" i="21"/>
  <c r="G27" i="21"/>
  <c r="H119" i="21"/>
  <c r="H84" i="21"/>
  <c r="H182" i="21"/>
  <c r="L182" i="21" s="1"/>
  <c r="L183" i="21" s="1"/>
  <c r="L184" i="21" s="1"/>
  <c r="H158" i="21"/>
  <c r="L158" i="21" s="1"/>
  <c r="L159" i="21" s="1"/>
  <c r="L160" i="21" s="1"/>
  <c r="H147" i="21"/>
  <c r="H50" i="21"/>
  <c r="L50" i="21" s="1"/>
  <c r="L51" i="21" s="1"/>
  <c r="H34" i="21"/>
  <c r="L34" i="21" s="1"/>
  <c r="L68" i="21" s="1"/>
  <c r="H22" i="21"/>
  <c r="L22" i="21" s="1"/>
  <c r="G168" i="21"/>
  <c r="G120" i="21"/>
  <c r="G88" i="21"/>
  <c r="G56" i="21"/>
  <c r="H110" i="21"/>
  <c r="H149" i="21"/>
  <c r="H76" i="21"/>
  <c r="H36" i="21"/>
  <c r="H181" i="21"/>
  <c r="H146" i="21"/>
  <c r="H49" i="21"/>
  <c r="H33" i="21"/>
  <c r="H21" i="21"/>
  <c r="G167" i="21"/>
  <c r="G103" i="21"/>
  <c r="G71" i="21"/>
  <c r="G55" i="21"/>
  <c r="G44" i="21"/>
  <c r="G14" i="21"/>
  <c r="K14" i="21" s="1"/>
  <c r="H180" i="21"/>
  <c r="H145" i="21"/>
  <c r="L145" i="21" s="1"/>
  <c r="L146" i="21" s="1"/>
  <c r="L149" i="21" s="1"/>
  <c r="H48" i="21"/>
  <c r="H32" i="21"/>
  <c r="G134" i="21"/>
  <c r="G70" i="21"/>
  <c r="G95" i="21"/>
  <c r="H138" i="21"/>
  <c r="G154" i="21"/>
  <c r="H179" i="21"/>
  <c r="L179" i="21" s="1"/>
  <c r="L180" i="21" s="1"/>
  <c r="L181" i="21" s="1"/>
  <c r="H144" i="21"/>
  <c r="H99" i="21"/>
  <c r="G165" i="21"/>
  <c r="G133" i="21"/>
  <c r="G117" i="21"/>
  <c r="G124" i="21"/>
  <c r="H178" i="21"/>
  <c r="H19" i="21"/>
  <c r="L19" i="21" s="1"/>
  <c r="L20" i="21" s="1"/>
  <c r="L21" i="21" s="1"/>
  <c r="G132" i="21"/>
  <c r="L15" i="21"/>
  <c r="H177" i="21"/>
  <c r="H97" i="21"/>
  <c r="H81" i="21"/>
  <c r="L81" i="21" s="1"/>
  <c r="L82" i="21" s="1"/>
  <c r="H65" i="21"/>
  <c r="H18" i="21"/>
  <c r="G163" i="21"/>
  <c r="G131" i="21"/>
  <c r="G115" i="21"/>
  <c r="G28" i="21"/>
  <c r="H66" i="21"/>
  <c r="L66" i="21" s="1"/>
  <c r="H16" i="21"/>
  <c r="L16" i="21" s="1"/>
  <c r="L17" i="21" s="1"/>
  <c r="L18" i="21" s="1"/>
  <c r="H176" i="21"/>
  <c r="L176" i="21" s="1"/>
  <c r="L177" i="21" s="1"/>
  <c r="L178" i="21" s="1"/>
  <c r="H80" i="21"/>
  <c r="G114" i="21"/>
  <c r="H17" i="21"/>
  <c r="L114" i="21"/>
  <c r="L119" i="21" s="1"/>
  <c r="L136" i="21" s="1"/>
  <c r="L143" i="21"/>
  <c r="L117" i="21"/>
  <c r="L43" i="21"/>
  <c r="L70" i="21"/>
  <c r="L110" i="21"/>
  <c r="L33" i="21"/>
  <c r="L62" i="21"/>
  <c r="L65" i="21"/>
  <c r="L45" i="21"/>
  <c r="L88" i="21"/>
  <c r="L54" i="21" l="1"/>
  <c r="L27" i="21"/>
  <c r="L103" i="21"/>
  <c r="L35" i="21"/>
  <c r="L36" i="21" s="1"/>
  <c r="L84" i="21" s="1"/>
  <c r="L107" i="21"/>
  <c r="L170" i="21"/>
  <c r="L132" i="21"/>
  <c r="L130" i="21"/>
  <c r="L120" i="21"/>
  <c r="L127" i="21"/>
  <c r="L24" i="21"/>
  <c r="L115" i="21"/>
  <c r="L147" i="21"/>
  <c r="L37" i="21"/>
  <c r="L73" i="21"/>
  <c r="L74" i="21" s="1"/>
  <c r="L80" i="21"/>
  <c r="L97" i="21"/>
  <c r="L93" i="21"/>
  <c r="L89" i="21"/>
  <c r="L46" i="21"/>
  <c r="L154" i="21"/>
  <c r="L144" i="21"/>
  <c r="E14" i="21" l="1"/>
  <c r="F14" i="21" s="1"/>
  <c r="L14" i="21" l="1"/>
  <c r="I14" i="21"/>
  <c r="I15" i="21" s="1"/>
  <c r="I16" i="21" s="1"/>
  <c r="I17" i="21" s="1"/>
  <c r="J14" i="21" l="1"/>
  <c r="J15" i="21" s="1"/>
  <c r="K15" i="21" s="1"/>
  <c r="I18" i="21"/>
  <c r="I19" i="21" s="1"/>
  <c r="I20" i="21" s="1"/>
  <c r="I21" i="21" s="1"/>
  <c r="I22" i="21" s="1"/>
  <c r="I24" i="21"/>
  <c r="I25" i="21" s="1"/>
  <c r="I26" i="21" s="1"/>
  <c r="J16" i="21" l="1"/>
  <c r="J17" i="21" s="1"/>
  <c r="I103" i="21"/>
  <c r="I104" i="21" s="1"/>
  <c r="I105" i="21" s="1"/>
  <c r="I101" i="21"/>
  <c r="I102" i="21" s="1"/>
  <c r="I27" i="21"/>
  <c r="I28" i="21" s="1"/>
  <c r="I29" i="21" s="1"/>
  <c r="I30" i="21" s="1"/>
  <c r="I31" i="21" s="1"/>
  <c r="I32" i="21" s="1"/>
  <c r="I54" i="21"/>
  <c r="I55" i="21" s="1"/>
  <c r="I56" i="21" s="1"/>
  <c r="N22" i="21"/>
  <c r="X14" i="21"/>
  <c r="Y14" i="21" s="1"/>
  <c r="K16" i="21" l="1"/>
  <c r="I65" i="21"/>
  <c r="I66" i="21" s="1"/>
  <c r="I62" i="21"/>
  <c r="I63" i="21" s="1"/>
  <c r="K17" i="21"/>
  <c r="J18" i="21"/>
  <c r="J24" i="21"/>
  <c r="I70" i="21"/>
  <c r="I43" i="21"/>
  <c r="I110" i="21"/>
  <c r="I111" i="21" s="1"/>
  <c r="I112" i="21" s="1"/>
  <c r="I113" i="21" s="1"/>
  <c r="I33" i="21"/>
  <c r="I34" i="21" s="1"/>
  <c r="I107" i="21"/>
  <c r="I106" i="21"/>
  <c r="I68" i="21" l="1"/>
  <c r="I35" i="21"/>
  <c r="I36" i="21" s="1"/>
  <c r="I44" i="21"/>
  <c r="I71" i="21"/>
  <c r="I57" i="21"/>
  <c r="I116" i="21"/>
  <c r="I114" i="21"/>
  <c r="J25" i="21"/>
  <c r="K24" i="21"/>
  <c r="J19" i="21"/>
  <c r="K18" i="21"/>
  <c r="N63" i="21"/>
  <c r="X15" i="21"/>
  <c r="Y15" i="21" s="1"/>
  <c r="X16" i="21"/>
  <c r="Y16" i="21" s="1"/>
  <c r="N66" i="21"/>
  <c r="I143" i="21" l="1"/>
  <c r="I117" i="21"/>
  <c r="I73" i="21"/>
  <c r="I74" i="21" s="1"/>
  <c r="I75" i="21" s="1"/>
  <c r="I76" i="21" s="1"/>
  <c r="I77" i="21" s="1"/>
  <c r="I78" i="21" s="1"/>
  <c r="I84" i="21"/>
  <c r="I85" i="21" s="1"/>
  <c r="I86" i="21" s="1"/>
  <c r="I80" i="21"/>
  <c r="I81" i="21" s="1"/>
  <c r="I82" i="21" s="1"/>
  <c r="I37" i="21"/>
  <c r="I38" i="21" s="1"/>
  <c r="I39" i="21" s="1"/>
  <c r="I40" i="21" s="1"/>
  <c r="I41" i="21" s="1"/>
  <c r="I42" i="21" s="1"/>
  <c r="K19" i="21"/>
  <c r="J20" i="21"/>
  <c r="J26" i="21"/>
  <c r="K25" i="21"/>
  <c r="I45" i="21"/>
  <c r="I88" i="21"/>
  <c r="I115" i="21"/>
  <c r="I119" i="21"/>
  <c r="N82" i="21" l="1"/>
  <c r="X18" i="21"/>
  <c r="Y18" i="21" s="1"/>
  <c r="X19" i="21"/>
  <c r="Y19" i="21" s="1"/>
  <c r="N86" i="21"/>
  <c r="X17" i="21"/>
  <c r="Y17" i="21" s="1"/>
  <c r="N78" i="21"/>
  <c r="X25" i="21"/>
  <c r="Y25" i="21" s="1"/>
  <c r="N115" i="21"/>
  <c r="X23" i="21"/>
  <c r="Y23" i="21" s="1"/>
  <c r="N42" i="21"/>
  <c r="I46" i="21"/>
  <c r="I47" i="21" s="1"/>
  <c r="I48" i="21" s="1"/>
  <c r="I49" i="21" s="1"/>
  <c r="I50" i="21" s="1"/>
  <c r="I51" i="21" s="1"/>
  <c r="I93" i="21"/>
  <c r="I94" i="21" s="1"/>
  <c r="I95" i="21" s="1"/>
  <c r="I89" i="21"/>
  <c r="I90" i="21" s="1"/>
  <c r="I91" i="21" s="1"/>
  <c r="I97" i="21"/>
  <c r="I98" i="21" s="1"/>
  <c r="I99" i="21" s="1"/>
  <c r="I136" i="21"/>
  <c r="I137" i="21" s="1"/>
  <c r="I138" i="21" s="1"/>
  <c r="I139" i="21" s="1"/>
  <c r="I140" i="21" s="1"/>
  <c r="I141" i="21" s="1"/>
  <c r="I127" i="21"/>
  <c r="I128" i="21" s="1"/>
  <c r="I129" i="21" s="1"/>
  <c r="I120" i="21"/>
  <c r="I121" i="21" s="1"/>
  <c r="I122" i="21" s="1"/>
  <c r="I123" i="21" s="1"/>
  <c r="I124" i="21" s="1"/>
  <c r="X26" i="21"/>
  <c r="Y26" i="21" s="1"/>
  <c r="N117" i="21"/>
  <c r="I154" i="21"/>
  <c r="I155" i="21" s="1"/>
  <c r="I156" i="21" s="1"/>
  <c r="I157" i="21" s="1"/>
  <c r="I158" i="21" s="1"/>
  <c r="I159" i="21" s="1"/>
  <c r="I160" i="21" s="1"/>
  <c r="I161" i="21" s="1"/>
  <c r="I144" i="21"/>
  <c r="I145" i="21" s="1"/>
  <c r="I146" i="21" s="1"/>
  <c r="J103" i="21"/>
  <c r="J101" i="21"/>
  <c r="J27" i="21"/>
  <c r="K26" i="21"/>
  <c r="J54" i="21"/>
  <c r="K20" i="21"/>
  <c r="J21" i="21"/>
  <c r="J28" i="21" l="1"/>
  <c r="K27" i="21"/>
  <c r="X22" i="21"/>
  <c r="Y22" i="21" s="1"/>
  <c r="N99" i="21"/>
  <c r="X20" i="21"/>
  <c r="Y20" i="21" s="1"/>
  <c r="N91" i="21"/>
  <c r="X21" i="21"/>
  <c r="Y21" i="21" s="1"/>
  <c r="N95" i="21"/>
  <c r="X24" i="21"/>
  <c r="Y24" i="21" s="1"/>
  <c r="N51" i="21"/>
  <c r="J104" i="21"/>
  <c r="K103" i="21"/>
  <c r="K101" i="21"/>
  <c r="J102" i="21"/>
  <c r="K102" i="21" s="1"/>
  <c r="I132" i="21"/>
  <c r="I131" i="21" s="1"/>
  <c r="I130" i="21"/>
  <c r="I133" i="21" s="1"/>
  <c r="I134" i="21" s="1"/>
  <c r="I149" i="21"/>
  <c r="I151" i="21" s="1"/>
  <c r="I152" i="21" s="1"/>
  <c r="I147" i="21"/>
  <c r="J22" i="21"/>
  <c r="K22" i="21" s="1"/>
  <c r="K21" i="21"/>
  <c r="K54" i="21"/>
  <c r="J55" i="21"/>
  <c r="K55" i="21" l="1"/>
  <c r="J56" i="21"/>
  <c r="I173" i="21"/>
  <c r="I150" i="21"/>
  <c r="I163" i="21" s="1"/>
  <c r="I164" i="21" s="1"/>
  <c r="I165" i="21" s="1"/>
  <c r="I166" i="21" s="1"/>
  <c r="I167" i="21" s="1"/>
  <c r="I168" i="21" s="1"/>
  <c r="I169" i="21" s="1"/>
  <c r="I148" i="21"/>
  <c r="I174" i="21" s="1"/>
  <c r="I175" i="21" s="1"/>
  <c r="I176" i="21" s="1"/>
  <c r="I177" i="21" s="1"/>
  <c r="I178" i="21" s="1"/>
  <c r="I179" i="21" s="1"/>
  <c r="I180" i="21" s="1"/>
  <c r="I181" i="21" s="1"/>
  <c r="I182" i="21" s="1"/>
  <c r="I183" i="21" s="1"/>
  <c r="I184" i="21" s="1"/>
  <c r="I185" i="21" s="1"/>
  <c r="I186" i="21" s="1"/>
  <c r="K28" i="21"/>
  <c r="J29" i="21"/>
  <c r="K104" i="21"/>
  <c r="J105" i="21"/>
  <c r="I170" i="21" l="1"/>
  <c r="I172" i="21"/>
  <c r="J65" i="21"/>
  <c r="K56" i="21"/>
  <c r="J62" i="21"/>
  <c r="J106" i="21"/>
  <c r="K106" i="21" s="1"/>
  <c r="J107" i="21"/>
  <c r="K107" i="21" s="1"/>
  <c r="K105" i="21"/>
  <c r="K29" i="21"/>
  <c r="J30" i="21"/>
  <c r="J31" i="21" l="1"/>
  <c r="K30" i="21"/>
  <c r="J63" i="21"/>
  <c r="K63" i="21" s="1"/>
  <c r="K62" i="21"/>
  <c r="K65" i="21"/>
  <c r="J66" i="21"/>
  <c r="K66" i="21" s="1"/>
  <c r="J32" i="21" l="1"/>
  <c r="K31" i="21"/>
  <c r="K32" i="21" l="1"/>
  <c r="J43" i="21"/>
  <c r="J33" i="21"/>
  <c r="J110" i="21"/>
  <c r="J70" i="21"/>
  <c r="K70" i="21" s="1"/>
  <c r="K43" i="21" l="1"/>
  <c r="J44" i="21"/>
  <c r="J57" i="21"/>
  <c r="K57" i="21" s="1"/>
  <c r="J71" i="21"/>
  <c r="K71" i="21" s="1"/>
  <c r="K110" i="21"/>
  <c r="J111" i="21"/>
  <c r="J34" i="21"/>
  <c r="K33" i="21"/>
  <c r="K111" i="21" l="1"/>
  <c r="J112" i="21"/>
  <c r="K34" i="21"/>
  <c r="J68" i="21"/>
  <c r="K68" i="21" s="1"/>
  <c r="J35" i="21"/>
  <c r="J45" i="21"/>
  <c r="K44" i="21"/>
  <c r="J88" i="21"/>
  <c r="K88" i="21" s="1"/>
  <c r="J97" i="21" l="1"/>
  <c r="J89" i="21"/>
  <c r="J93" i="21"/>
  <c r="J46" i="21"/>
  <c r="K45" i="21"/>
  <c r="J36" i="21"/>
  <c r="K35" i="21"/>
  <c r="K112" i="21"/>
  <c r="J113" i="21"/>
  <c r="K36" i="21" l="1"/>
  <c r="J80" i="21"/>
  <c r="J37" i="21"/>
  <c r="J84" i="21"/>
  <c r="J73" i="21"/>
  <c r="J90" i="21"/>
  <c r="K89" i="21"/>
  <c r="K93" i="21"/>
  <c r="J94" i="21"/>
  <c r="K97" i="21"/>
  <c r="J98" i="21"/>
  <c r="J114" i="21"/>
  <c r="K113" i="21"/>
  <c r="J116" i="21"/>
  <c r="J47" i="21"/>
  <c r="K46" i="21"/>
  <c r="K114" i="21" l="1"/>
  <c r="J119" i="21"/>
  <c r="J115" i="21"/>
  <c r="K115" i="21" s="1"/>
  <c r="K90" i="21"/>
  <c r="J91" i="21"/>
  <c r="K91" i="21" s="1"/>
  <c r="K116" i="21"/>
  <c r="J143" i="21"/>
  <c r="J117" i="21"/>
  <c r="K117" i="21" s="1"/>
  <c r="J74" i="21"/>
  <c r="K73" i="21"/>
  <c r="K84" i="21"/>
  <c r="J85" i="21"/>
  <c r="J95" i="21"/>
  <c r="K95" i="21" s="1"/>
  <c r="K94" i="21"/>
  <c r="K47" i="21"/>
  <c r="J48" i="21"/>
  <c r="J38" i="21"/>
  <c r="K37" i="21"/>
  <c r="K80" i="21"/>
  <c r="J81" i="21"/>
  <c r="J99" i="21"/>
  <c r="K99" i="21" s="1"/>
  <c r="K98" i="21"/>
  <c r="J75" i="21" l="1"/>
  <c r="K74" i="21"/>
  <c r="J82" i="21"/>
  <c r="K82" i="21" s="1"/>
  <c r="K81" i="21"/>
  <c r="K143" i="21"/>
  <c r="J144" i="21"/>
  <c r="J154" i="21"/>
  <c r="K85" i="21"/>
  <c r="J86" i="21"/>
  <c r="K86" i="21" s="1"/>
  <c r="J136" i="21"/>
  <c r="J120" i="21"/>
  <c r="K119" i="21"/>
  <c r="J127" i="21"/>
  <c r="J39" i="21"/>
  <c r="K38" i="21"/>
  <c r="J49" i="21"/>
  <c r="K48" i="21"/>
  <c r="K144" i="21" l="1"/>
  <c r="J145" i="21"/>
  <c r="K154" i="21"/>
  <c r="J155" i="21"/>
  <c r="K120" i="21"/>
  <c r="J121" i="21"/>
  <c r="K39" i="21"/>
  <c r="J40" i="21"/>
  <c r="J137" i="21"/>
  <c r="K136" i="21"/>
  <c r="J76" i="21"/>
  <c r="K75" i="21"/>
  <c r="K127" i="21"/>
  <c r="J128" i="21"/>
  <c r="J50" i="21"/>
  <c r="K49" i="21"/>
  <c r="J138" i="21" l="1"/>
  <c r="K137" i="21"/>
  <c r="K40" i="21"/>
  <c r="J41" i="21"/>
  <c r="J77" i="21"/>
  <c r="K76" i="21"/>
  <c r="J146" i="21"/>
  <c r="K145" i="21"/>
  <c r="J51" i="21"/>
  <c r="K51" i="21" s="1"/>
  <c r="K50" i="21"/>
  <c r="K155" i="21"/>
  <c r="J156" i="21"/>
  <c r="J122" i="21"/>
  <c r="K121" i="21"/>
  <c r="J129" i="21"/>
  <c r="K128" i="21"/>
  <c r="K77" i="21" l="1"/>
  <c r="J78" i="21"/>
  <c r="K78" i="21" s="1"/>
  <c r="J147" i="21"/>
  <c r="K146" i="21"/>
  <c r="J149" i="21"/>
  <c r="J42" i="21"/>
  <c r="K42" i="21" s="1"/>
  <c r="K41" i="21"/>
  <c r="K156" i="21"/>
  <c r="J157" i="21"/>
  <c r="K129" i="21"/>
  <c r="J132" i="21"/>
  <c r="J130" i="21"/>
  <c r="K122" i="21"/>
  <c r="J123" i="21"/>
  <c r="K138" i="21"/>
  <c r="J139" i="21"/>
  <c r="K157" i="21" l="1"/>
  <c r="J158" i="21"/>
  <c r="K149" i="21"/>
  <c r="J151" i="21"/>
  <c r="K139" i="21"/>
  <c r="J140" i="21"/>
  <c r="J133" i="21"/>
  <c r="K130" i="21"/>
  <c r="K147" i="21"/>
  <c r="J150" i="21"/>
  <c r="J173" i="21"/>
  <c r="K173" i="21" s="1"/>
  <c r="J148" i="21"/>
  <c r="K132" i="21"/>
  <c r="J131" i="21"/>
  <c r="K131" i="21" s="1"/>
  <c r="J124" i="21"/>
  <c r="K124" i="21" s="1"/>
  <c r="K123" i="21"/>
  <c r="K140" i="21" l="1"/>
  <c r="J141" i="21"/>
  <c r="K141" i="21" s="1"/>
  <c r="K148" i="21"/>
  <c r="J174" i="21"/>
  <c r="K151" i="21"/>
  <c r="J152" i="21"/>
  <c r="K152" i="21" s="1"/>
  <c r="J163" i="21"/>
  <c r="K150" i="21"/>
  <c r="J159" i="21"/>
  <c r="K158" i="21"/>
  <c r="J134" i="21"/>
  <c r="K134" i="21" s="1"/>
  <c r="K133" i="21"/>
  <c r="K163" i="21" l="1"/>
  <c r="J164" i="21"/>
  <c r="K159" i="21"/>
  <c r="J160" i="21"/>
  <c r="J175" i="21"/>
  <c r="K174" i="21"/>
  <c r="K160" i="21" l="1"/>
  <c r="J161" i="21"/>
  <c r="K161" i="21" s="1"/>
  <c r="K175" i="21"/>
  <c r="J176" i="21"/>
  <c r="K164" i="21"/>
  <c r="J165" i="21"/>
  <c r="K165" i="21" l="1"/>
  <c r="J166" i="21"/>
  <c r="K176" i="21"/>
  <c r="J177" i="21"/>
  <c r="K177" i="21" l="1"/>
  <c r="J178" i="21"/>
  <c r="K166" i="21"/>
  <c r="J167" i="21"/>
  <c r="J168" i="21" l="1"/>
  <c r="K167" i="21"/>
  <c r="K178" i="21"/>
  <c r="J179" i="21"/>
  <c r="J180" i="21" l="1"/>
  <c r="K179" i="21"/>
  <c r="J169" i="21"/>
  <c r="K168" i="21"/>
  <c r="K169" i="21" l="1"/>
  <c r="J170" i="21"/>
  <c r="K170" i="21" s="1"/>
  <c r="J172" i="21"/>
  <c r="K172" i="21" s="1"/>
  <c r="K180" i="21"/>
  <c r="J181" i="21"/>
  <c r="K181" i="21" l="1"/>
  <c r="J182" i="21"/>
  <c r="J183" i="21" l="1"/>
  <c r="K182" i="21"/>
  <c r="J184" i="21" l="1"/>
  <c r="K183" i="21"/>
  <c r="K184" i="21" l="1"/>
  <c r="J185" i="21"/>
  <c r="K185" i="21" l="1"/>
  <c r="J186" i="21"/>
  <c r="K186"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Hans Sassenburg</author>
  </authors>
  <commentList>
    <comment ref="B13" authorId="0" shapeId="0" xr:uid="{F8F39701-D6F3-6147-A51B-DD9850A08D19}">
      <text>
        <r>
          <rPr>
            <sz val="10"/>
            <color rgb="FF000000"/>
            <rFont val="Tahoma"/>
            <family val="2"/>
          </rPr>
          <t>Name of the Gear Train, can be for instance the name of the planet which position is derived.</t>
        </r>
      </text>
    </comment>
    <comment ref="C13" authorId="0" shapeId="0" xr:uid="{C8F0B5D4-8652-1C4A-B9D4-B015A78D9563}">
      <text>
        <r>
          <rPr>
            <sz val="10"/>
            <color rgb="FF000000"/>
            <rFont val="Tahoma"/>
            <family val="2"/>
          </rPr>
          <t xml:space="preserve">Select an "Object Id." from the "Gear Configuration Table".
</t>
        </r>
      </text>
    </comment>
    <comment ref="D13" authorId="0" shapeId="0" xr:uid="{4ABCA9AD-7C50-8E49-B980-D2B9C589A7D7}">
      <text>
        <r>
          <rPr>
            <sz val="10"/>
            <color rgb="FF000000"/>
            <rFont val="Tahoma"/>
            <family val="2"/>
          </rPr>
          <t xml:space="preserve">The "Object type" of the selected "Object Id.", derived from the "Gear Configuration" table.
</t>
        </r>
      </text>
    </comment>
    <comment ref="E13" authorId="0" shapeId="0" xr:uid="{2FB7CE1E-17BD-504C-9DE7-9D7255FCEEE3}">
      <text>
        <r>
          <rPr>
            <sz val="10"/>
            <color rgb="FF000000"/>
            <rFont val="Tahoma"/>
            <family val="2"/>
          </rPr>
          <t xml:space="preserve">The "Object Id." that drives this "Object Id."
</t>
        </r>
      </text>
    </comment>
    <comment ref="F13" authorId="0" shapeId="0" xr:uid="{CE66FC06-CF57-8D49-B5B8-D90AEC03E8D8}">
      <text>
        <r>
          <rPr>
            <sz val="10"/>
            <color rgb="FF000000"/>
            <rFont val="Tahoma"/>
            <family val="2"/>
          </rPr>
          <t xml:space="preserve">The "Object Id." of the driver, derived from the "Gear Configuration" table.
</t>
        </r>
      </text>
    </comment>
    <comment ref="G13" authorId="0" shapeId="0" xr:uid="{9503DFC8-5175-1E48-AD4A-0CFD73ADFA83}">
      <text>
        <r>
          <rPr>
            <sz val="10"/>
            <color rgb="FF000000"/>
            <rFont val="Tahoma"/>
            <family val="2"/>
          </rPr>
          <t>The reference angle of this "Object Id.", derived from the "Gear Configuration" table.</t>
        </r>
      </text>
    </comment>
    <comment ref="H13" authorId="0" shapeId="0" xr:uid="{A7902D86-93B6-C442-B096-F82157A09C70}">
      <text>
        <r>
          <rPr>
            <sz val="10"/>
            <color rgb="FF000000"/>
            <rFont val="Tahoma"/>
            <family val="34"/>
          </rPr>
          <t>The number of teeth of this "Object Id." in case of a "Gear", derived from the "Gear Configuration" table.</t>
        </r>
        <r>
          <rPr>
            <sz val="4"/>
            <color rgb="FF000000"/>
            <rFont val="Tahoma"/>
            <family val="34"/>
          </rPr>
          <t xml:space="preserve">
</t>
        </r>
      </text>
    </comment>
    <comment ref="I13" authorId="0" shapeId="0" xr:uid="{8C954863-2590-CD40-A654-544D8824295B}">
      <text>
        <r>
          <rPr>
            <sz val="10"/>
            <color rgb="FF000000"/>
            <rFont val="Tahoma"/>
            <family val="2"/>
          </rPr>
          <t xml:space="preserve">The time needed for this "Object Id." to make one full turn. </t>
        </r>
      </text>
    </comment>
    <comment ref="J13" authorId="0" shapeId="0" xr:uid="{8532D43B-799A-B74B-8053-030D2F468297}">
      <text>
        <r>
          <rPr>
            <sz val="10"/>
            <color rgb="FF000000"/>
            <rFont val="Tahoma"/>
            <family val="2"/>
          </rPr>
          <t>The total number of executed cycles form this "Object Id.", based on the input (difference wrt. Reference Date).</t>
        </r>
      </text>
    </comment>
    <comment ref="K13" authorId="0" shapeId="0" xr:uid="{7B88B2EF-51D7-B142-AE02-9AC8DBA4AA7B}">
      <text>
        <r>
          <rPr>
            <sz val="10"/>
            <color rgb="FF000000"/>
            <rFont val="Tahoma"/>
            <family val="2"/>
          </rPr>
          <t xml:space="preserve">The current angle of "Object Id.", based on the input (wrt. to Reference Date).
</t>
        </r>
      </text>
    </comment>
    <comment ref="L13" authorId="0" shapeId="0" xr:uid="{1A115EE9-8A1D-6C48-BF16-4436ADFD0646}">
      <text>
        <r>
          <rPr>
            <sz val="10"/>
            <color rgb="FF000000"/>
            <rFont val="Tahoma"/>
            <family val="2"/>
          </rPr>
          <t xml:space="preserve">The gear ratio between this "Object Id." and the object by which it is "driven by".
</t>
        </r>
      </text>
    </comment>
    <comment ref="M13" authorId="0" shapeId="0" xr:uid="{41013212-6164-5F43-91B9-FFDE9A468193}">
      <text>
        <r>
          <rPr>
            <sz val="10"/>
            <color rgb="FF000000"/>
            <rFont val="Tahoma"/>
            <family val="2"/>
          </rPr>
          <t xml:space="preserve">The calculated "Target" value of this "Object Id.", e.g., time needed to make one full turn, as specified in the "Gear Target" table.
</t>
        </r>
      </text>
    </comment>
    <comment ref="N13" authorId="0" shapeId="0" xr:uid="{8A8A0619-5AB3-DD4F-9BB9-9DF35D709B46}">
      <text>
        <r>
          <rPr>
            <sz val="10"/>
            <color rgb="FF000000"/>
            <rFont val="Tahoma"/>
            <family val="2"/>
          </rPr>
          <t xml:space="preserve">Relative difference between the calculated and specified time of this "Object Id." to make one full cycle.
</t>
        </r>
      </text>
    </comment>
    <comment ref="P13" authorId="0" shapeId="0" xr:uid="{52E3B4AD-8FBD-8F49-8EC3-3380604E0C96}">
      <text>
        <r>
          <rPr>
            <sz val="10"/>
            <color rgb="FF000000"/>
            <rFont val="Tahoma"/>
            <family val="2"/>
          </rPr>
          <t xml:space="preserve">Unique object name to be used in the "Gear Trains" table.
</t>
        </r>
      </text>
    </comment>
    <comment ref="Q13" authorId="0" shapeId="0" xr:uid="{DCAF0962-DDDE-144A-B3BE-6D775516F2B9}">
      <text>
        <r>
          <rPr>
            <sz val="10"/>
            <color rgb="FF000000"/>
            <rFont val="Tahoma"/>
            <family val="2"/>
          </rPr>
          <t xml:space="preserve">Supported object types:
</t>
        </r>
        <r>
          <rPr>
            <sz val="10"/>
            <color rgb="FF000000"/>
            <rFont val="Tahoma"/>
            <family val="2"/>
          </rPr>
          <t xml:space="preserve">- Converter: to map the input to the correct "Tcycle" on a reference gear/axis;
</t>
        </r>
        <r>
          <rPr>
            <sz val="10"/>
            <color rgb="FF000000"/>
            <rFont val="Tahoma"/>
            <family val="2"/>
          </rPr>
          <t xml:space="preserve">- Crank: serves as input to one or more Gear Trains;
</t>
        </r>
        <r>
          <rPr>
            <sz val="10"/>
            <color rgb="FF000000"/>
            <rFont val="Tahoma"/>
            <family val="2"/>
          </rPr>
          <t xml:space="preserve">- Gear: normal gear, characterized by its number of teeth;
</t>
        </r>
        <r>
          <rPr>
            <sz val="10"/>
            <color rgb="FF000000"/>
            <rFont val="Tahoma"/>
            <family val="2"/>
          </rPr>
          <t xml:space="preserve">- Gear-Concentric: connected to another gear, same "TCycle" but different number of teeth;
</t>
        </r>
        <r>
          <rPr>
            <sz val="10"/>
            <color rgb="FF000000"/>
            <rFont val="Tahoma"/>
            <family val="2"/>
          </rPr>
          <t xml:space="preserve">- Axis: serves as a connection between different parts in a Gear Train;
</t>
        </r>
        <r>
          <rPr>
            <sz val="10"/>
            <color rgb="FF000000"/>
            <rFont val="Tahoma"/>
            <family val="2"/>
          </rPr>
          <t xml:space="preserve">- Pointer: serves as output to display for instance a planet position.
</t>
        </r>
      </text>
    </comment>
    <comment ref="R13" authorId="0" shapeId="0" xr:uid="{733752E5-6909-A24E-A3FE-CED65A2CB36E}">
      <text>
        <r>
          <rPr>
            <sz val="10"/>
            <color rgb="FF000000"/>
            <rFont val="Tahoma"/>
            <family val="2"/>
          </rPr>
          <t>Angle position of the object on the used reference data, value between 0 and 360 (degrees).</t>
        </r>
      </text>
    </comment>
    <comment ref="S13" authorId="0" shapeId="0" xr:uid="{6958947B-8507-864C-BC43-F8ED92E6298E}">
      <text>
        <r>
          <rPr>
            <sz val="10"/>
            <color rgb="FF000000"/>
            <rFont val="Tahoma"/>
            <family val="2"/>
          </rPr>
          <t xml:space="preserve">Number of teeth on a gear, not relevant for other objects.
</t>
        </r>
      </text>
    </comment>
    <comment ref="T13" authorId="0" shapeId="0" xr:uid="{370D0534-9EC5-B04A-B9CF-326FEFD46795}">
      <text>
        <r>
          <rPr>
            <sz val="10"/>
            <color rgb="FF000000"/>
            <rFont val="Tahoma"/>
            <family val="2"/>
          </rPr>
          <t xml:space="preserve">Specified in case of a "Conversion" object, to convert for instance the input in whatever unit (days, years) to the desired Tcycle of a reference object. 
</t>
        </r>
        <r>
          <rPr>
            <sz val="10"/>
            <color rgb="FF000000"/>
            <rFont val="Tahoma"/>
            <family val="2"/>
          </rPr>
          <t xml:space="preserve">
</t>
        </r>
        <r>
          <rPr>
            <sz val="10"/>
            <color rgb="FF000000"/>
            <rFont val="Tahoma"/>
            <family val="2"/>
          </rPr>
          <t xml:space="preserve">In case of the Antikythera, we could for instance specify the input to the Crank in days, but must assure that the B1-plate represents a Tcycle of 365.250 days. Using the number of teeth of the Crank (48) and B1 (223), the conversion factor becomes 48/223, resulting in a Tcycle as input of 365.25 * 48/223 = 78.619 days.
</t>
        </r>
      </text>
    </comment>
    <comment ref="V13" authorId="0" shapeId="0" xr:uid="{D98F50B0-D831-464A-AE65-B060D61F51D6}">
      <text>
        <r>
          <rPr>
            <sz val="10"/>
            <color rgb="FF000000"/>
            <rFont val="Tahoma"/>
            <family val="2"/>
          </rPr>
          <t xml:space="preserve">Unique name of Gear Train (first column in "Gear Trains" table.
</t>
        </r>
      </text>
    </comment>
    <comment ref="W13" authorId="0" shapeId="0" xr:uid="{17716E48-8F3A-E249-BE32-569FBD0F1C5D}">
      <text>
        <r>
          <rPr>
            <sz val="10"/>
            <color rgb="FF000000"/>
            <rFont val="Tahoma"/>
            <family val="2"/>
          </rPr>
          <t xml:space="preserve">Target value of "Gear Train" outpu, being the time to make one full turn (normally in days).
</t>
        </r>
      </text>
    </comment>
    <comment ref="X13" authorId="0" shapeId="0" xr:uid="{5F8EC65D-E2F2-424F-9C26-057CA08F9CF3}">
      <text>
        <r>
          <rPr>
            <b/>
            <sz val="10"/>
            <color rgb="FF000000"/>
            <rFont val="Tahoma"/>
            <family val="2"/>
          </rPr>
          <t>Calculated result from the "Gear Trains" table.</t>
        </r>
        <r>
          <rPr>
            <sz val="10"/>
            <color rgb="FF000000"/>
            <rFont val="Tahoma"/>
            <family val="2"/>
          </rPr>
          <t xml:space="preserve">
</t>
        </r>
      </text>
    </comment>
    <comment ref="Y13" authorId="0" shapeId="0" xr:uid="{CDB6AC05-3CCD-0F46-BE77-D4628C3D278D}">
      <text>
        <r>
          <rPr>
            <sz val="10"/>
            <color rgb="FF000000"/>
            <rFont val="Tahoma"/>
            <family val="2"/>
          </rPr>
          <t xml:space="preserve">Relative difference between target and caluclated value.
</t>
        </r>
      </text>
    </comment>
  </commentList>
</comments>
</file>

<file path=xl/sharedStrings.xml><?xml version="1.0" encoding="utf-8"?>
<sst xmlns="http://schemas.openxmlformats.org/spreadsheetml/2006/main" count="673" uniqueCount="196">
  <si>
    <t>Gear</t>
  </si>
  <si>
    <t>Crank</t>
  </si>
  <si>
    <t>Axis</t>
  </si>
  <si>
    <t>Pointer</t>
  </si>
  <si>
    <t>Object types used in Gear Trains</t>
  </si>
  <si>
    <t>Converter</t>
  </si>
  <si>
    <t>Gear-Concentric</t>
  </si>
  <si>
    <t>List here all converters, cranks (inputs), gears (with number of teeth), axes and pointers (outputs) in the astronomical clock.</t>
  </si>
  <si>
    <t xml:space="preserve">List here the specific Gear Targets (outputs), for each "Train name" a "Target value" is needed.  </t>
  </si>
  <si>
    <t>Input:</t>
  </si>
  <si>
    <t>Gear Trains</t>
  </si>
  <si>
    <t>Gear Configuration</t>
  </si>
  <si>
    <t>Gear Train Targets</t>
  </si>
  <si>
    <t>Train id.</t>
  </si>
  <si>
    <t>Object Id.</t>
  </si>
  <si>
    <t>Object type</t>
  </si>
  <si>
    <t>driven by</t>
  </si>
  <si>
    <t>A-ref</t>
  </si>
  <si>
    <t>Nteeth</t>
  </si>
  <si>
    <t>T-cycle</t>
  </si>
  <si>
    <t>N-cycles</t>
  </si>
  <si>
    <t>A-actual</t>
  </si>
  <si>
    <t>Ratio</t>
  </si>
  <si>
    <t>Target</t>
  </si>
  <si>
    <t>Delta</t>
  </si>
  <si>
    <t>N-teeth</t>
  </si>
  <si>
    <t>Target value</t>
  </si>
  <si>
    <t>Calculated</t>
  </si>
  <si>
    <t>Mars</t>
  </si>
  <si>
    <t>Jupiter</t>
  </si>
  <si>
    <t>Venus</t>
  </si>
  <si>
    <t>Anker</t>
  </si>
  <si>
    <t>w1</t>
  </si>
  <si>
    <t>Datumwijzer</t>
  </si>
  <si>
    <t>as2-w2</t>
  </si>
  <si>
    <t>as2</t>
  </si>
  <si>
    <t>Dagwijzer</t>
  </si>
  <si>
    <t>as2-w1</t>
  </si>
  <si>
    <t>Synodische maan</t>
  </si>
  <si>
    <t>as3-w1</t>
  </si>
  <si>
    <t>as2-w3</t>
  </si>
  <si>
    <t>Mercurius</t>
  </si>
  <si>
    <t>as3</t>
  </si>
  <si>
    <t>Saturnus</t>
  </si>
  <si>
    <t>as3-w2</t>
  </si>
  <si>
    <t>as4-w1</t>
  </si>
  <si>
    <t>Verste Punt</t>
  </si>
  <si>
    <t>as4-w2</t>
  </si>
  <si>
    <t>Noord Knoop</t>
  </si>
  <si>
    <t>w6</t>
  </si>
  <si>
    <t>w5</t>
  </si>
  <si>
    <t>M (oosterverst)</t>
  </si>
  <si>
    <t>as7</t>
  </si>
  <si>
    <t>R (westerverst)</t>
  </si>
  <si>
    <t>as7-w2</t>
  </si>
  <si>
    <t>w13</t>
  </si>
  <si>
    <t>as7-w1</t>
  </si>
  <si>
    <t>as14</t>
  </si>
  <si>
    <t>as14-w1</t>
  </si>
  <si>
    <t>w8</t>
  </si>
  <si>
    <t>as15-w2</t>
  </si>
  <si>
    <t>as9</t>
  </si>
  <si>
    <t>as15</t>
  </si>
  <si>
    <t>as9-w1</t>
  </si>
  <si>
    <t>as15-w3</t>
  </si>
  <si>
    <t>w10</t>
  </si>
  <si>
    <t>as23-w1</t>
  </si>
  <si>
    <t>w11</t>
  </si>
  <si>
    <t>as23</t>
  </si>
  <si>
    <t>w12</t>
  </si>
  <si>
    <t>as24</t>
  </si>
  <si>
    <t>as24-w1</t>
  </si>
  <si>
    <t>as41-w1</t>
  </si>
  <si>
    <t>as41</t>
  </si>
  <si>
    <t>as41-w2</t>
  </si>
  <si>
    <t>as15-w1</t>
  </si>
  <si>
    <t>w42</t>
  </si>
  <si>
    <t>as15-w4</t>
  </si>
  <si>
    <t>as25-w1</t>
  </si>
  <si>
    <t>as16</t>
  </si>
  <si>
    <t>as26</t>
  </si>
  <si>
    <t>as16-w1</t>
  </si>
  <si>
    <t>as26-w1</t>
  </si>
  <si>
    <t>as16-w2</t>
  </si>
  <si>
    <t>as43-w1</t>
  </si>
  <si>
    <t>w17</t>
  </si>
  <si>
    <t>as43</t>
  </si>
  <si>
    <t>w18</t>
  </si>
  <si>
    <t>as43-w2</t>
  </si>
  <si>
    <t>w19</t>
  </si>
  <si>
    <t>w44</t>
  </si>
  <si>
    <t>w20</t>
  </si>
  <si>
    <t>as21</t>
  </si>
  <si>
    <t>w22</t>
  </si>
  <si>
    <t>as24-w2</t>
  </si>
  <si>
    <t>as24-w3</t>
  </si>
  <si>
    <t>as25</t>
  </si>
  <si>
    <t>as26-w2</t>
  </si>
  <si>
    <t>as26-w3</t>
  </si>
  <si>
    <t>as26-w4</t>
  </si>
  <si>
    <t>as28</t>
  </si>
  <si>
    <t>as28-w1</t>
  </si>
  <si>
    <t>as29</t>
  </si>
  <si>
    <t>as29-w1</t>
  </si>
  <si>
    <t>w30</t>
  </si>
  <si>
    <t>Synodische Maan</t>
  </si>
  <si>
    <t>w31</t>
  </si>
  <si>
    <t>w32</t>
  </si>
  <si>
    <t>w33</t>
  </si>
  <si>
    <t>w34</t>
  </si>
  <si>
    <t>w35</t>
  </si>
  <si>
    <t>w36</t>
  </si>
  <si>
    <t>w37</t>
  </si>
  <si>
    <t>as38</t>
  </si>
  <si>
    <t>as38-w1</t>
  </si>
  <si>
    <t>w39</t>
  </si>
  <si>
    <t>w40</t>
  </si>
  <si>
    <t>as45</t>
  </si>
  <si>
    <t>as45-w1</t>
  </si>
  <si>
    <t>w46</t>
  </si>
  <si>
    <t>as47</t>
  </si>
  <si>
    <t>as47-w1</t>
  </si>
  <si>
    <t>as47-w2</t>
  </si>
  <si>
    <t>w48</t>
  </si>
  <si>
    <t>as49</t>
  </si>
  <si>
    <t>w50</t>
  </si>
  <si>
    <t>w51</t>
  </si>
  <si>
    <t>w52</t>
  </si>
  <si>
    <t>as53</t>
  </si>
  <si>
    <t>as53-w1</t>
  </si>
  <si>
    <t>as53-w2</t>
  </si>
  <si>
    <t>as53-w3</t>
  </si>
  <si>
    <t>w55</t>
  </si>
  <si>
    <t>as62-w1</t>
  </si>
  <si>
    <t>w56</t>
  </si>
  <si>
    <t>graadwijzer-avp</t>
  </si>
  <si>
    <t>as57</t>
  </si>
  <si>
    <t>w58</t>
  </si>
  <si>
    <t>as59</t>
  </si>
  <si>
    <t>w60</t>
  </si>
  <si>
    <t>w61</t>
  </si>
  <si>
    <t>maanlengte</t>
  </si>
  <si>
    <t>as62</t>
  </si>
  <si>
    <t>w63</t>
  </si>
  <si>
    <t>as64</t>
  </si>
  <si>
    <t>as64-w1</t>
  </si>
  <si>
    <t>as64-w2</t>
  </si>
  <si>
    <t>as64-w3</t>
  </si>
  <si>
    <t>as64-w4</t>
  </si>
  <si>
    <t>as65</t>
  </si>
  <si>
    <t>as65-w1</t>
  </si>
  <si>
    <t>as65-w2</t>
  </si>
  <si>
    <t>as66</t>
  </si>
  <si>
    <t>as66-w1</t>
  </si>
  <si>
    <t>as66-w2</t>
  </si>
  <si>
    <t>w67</t>
  </si>
  <si>
    <t>graadwijzer-kk</t>
  </si>
  <si>
    <t>as68</t>
  </si>
  <si>
    <t>as68-w1</t>
  </si>
  <si>
    <t>as68-w2</t>
  </si>
  <si>
    <t>w69</t>
  </si>
  <si>
    <t>as70</t>
  </si>
  <si>
    <t>as70-w1</t>
  </si>
  <si>
    <t>w71</t>
  </si>
  <si>
    <t>as72</t>
  </si>
  <si>
    <t>as72-w1</t>
  </si>
  <si>
    <t>w73</t>
  </si>
  <si>
    <t>w74</t>
  </si>
  <si>
    <t>as75</t>
  </si>
  <si>
    <t>as75-w1</t>
  </si>
  <si>
    <t>as75-w2</t>
  </si>
  <si>
    <t>w76</t>
  </si>
  <si>
    <t>as-V</t>
  </si>
  <si>
    <t>w77</t>
  </si>
  <si>
    <t>w78</t>
  </si>
  <si>
    <t>as79</t>
  </si>
  <si>
    <t>as79-w1</t>
  </si>
  <si>
    <t>w80</t>
  </si>
  <si>
    <t>as81</t>
  </si>
  <si>
    <t>as81-w1</t>
  </si>
  <si>
    <t>as81-w2</t>
  </si>
  <si>
    <t>maan op</t>
  </si>
  <si>
    <t>as82</t>
  </si>
  <si>
    <t>as82-w1</t>
  </si>
  <si>
    <t>as82-w2</t>
  </si>
  <si>
    <t>w83</t>
  </si>
  <si>
    <t>maan onder</t>
  </si>
  <si>
    <t>Email</t>
  </si>
  <si>
    <t>V1.0</t>
  </si>
  <si>
    <t>Eise Eisinga’s mechanical planetarium is built into the timber roof of the living room ceiling of his historic canal house. The Eise Eisinga Planetarium is the oldest still working planetarium in the world.  
To create the gears for the model, 10,000 handmade nails were used. In addition to the basic orrery, there are displays of the phase of the moon and other astronomical phenomena. This spreadsheet contains a model of the gear train.</t>
  </si>
  <si>
    <t>All Rights Reserved:  © Astronomy Morsels.</t>
  </si>
  <si>
    <t>I'm solely responsible for the input and express no warranty.  Use at your own risk.</t>
  </si>
  <si>
    <t>Nonetheless, this spreadsheet has been carefully reviewed, and calculation results have been compared with other applications.</t>
  </si>
  <si>
    <t># days</t>
  </si>
  <si>
    <r>
      <rPr>
        <b/>
        <sz val="14"/>
        <color theme="0"/>
        <rFont val="Calibri (Body)"/>
      </rPr>
      <t>Compiled by</t>
    </r>
    <r>
      <rPr>
        <sz val="14"/>
        <color theme="0"/>
        <rFont val="Calibri (Body)"/>
      </rPr>
      <t>: Anton Viola (Astronomy Morsels).</t>
    </r>
  </si>
  <si>
    <r>
      <rPr>
        <b/>
        <sz val="14"/>
        <color theme="0"/>
        <rFont val="Calibri (Body)"/>
      </rPr>
      <t>Latest update</t>
    </r>
    <r>
      <rPr>
        <sz val="14"/>
        <color theme="0"/>
        <rFont val="Calibri (Body)"/>
      </rPr>
      <t>: 11th May,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</si>
</sst>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0"/>
    <numFmt numFmtId="166" formatCode="0.000%"/>
  </numFmts>
  <fonts count="25">
    <font>
      <sz val="12"/>
      <color theme="1"/>
      <name val="Calibri"/>
      <family val="2"/>
      <scheme val="minor"/>
    </font>
    <font>
      <sz val="10"/>
      <color theme="1"/>
      <name val="Verdana"/>
      <family val="2"/>
    </font>
    <font>
      <sz val="10"/>
      <color rgb="FF000000"/>
      <name val="Tahoma"/>
      <family val="2"/>
    </font>
    <font>
      <u/>
      <sz val="12"/>
      <color theme="10"/>
      <name val="Calibri"/>
      <family val="2"/>
      <scheme val="minor"/>
    </font>
    <font>
      <sz val="9"/>
      <color theme="1"/>
      <name val="Verdana"/>
      <family val="2"/>
    </font>
    <font>
      <sz val="10"/>
      <color rgb="FF000000"/>
      <name val="Tahoma"/>
      <family val="34"/>
    </font>
    <font>
      <sz val="4"/>
      <color rgb="FF000000"/>
      <name val="Tahoma"/>
      <family val="34"/>
    </font>
    <font>
      <b/>
      <sz val="10"/>
      <color rgb="FF000000"/>
      <name val="Tahoma"/>
      <family val="2"/>
    </font>
    <font>
      <sz val="10"/>
      <name val="Arial"/>
      <family val="2"/>
    </font>
    <font>
      <u/>
      <sz val="10"/>
      <color indexed="12"/>
      <name val="Arial"/>
      <family val="2"/>
    </font>
    <font>
      <sz val="11"/>
      <color theme="1"/>
      <name val="Calibri"/>
      <family val="2"/>
      <charset val="238"/>
      <scheme val="minor"/>
    </font>
    <font>
      <u/>
      <sz val="11"/>
      <color theme="10"/>
      <name val="Calibri"/>
      <family val="2"/>
      <scheme val="minor"/>
    </font>
    <font>
      <sz val="11"/>
      <color theme="1"/>
      <name val="Calibri"/>
      <family val="2"/>
      <scheme val="minor"/>
    </font>
    <font>
      <i/>
      <sz val="14"/>
      <color theme="0"/>
      <name val="Calibri"/>
      <family val="2"/>
    </font>
    <font>
      <sz val="12"/>
      <color theme="1"/>
      <name val="Calibri"/>
      <family val="2"/>
    </font>
    <font>
      <b/>
      <sz val="12"/>
      <color rgb="FFFF0000"/>
      <name val="Calibri"/>
      <family val="2"/>
    </font>
    <font>
      <b/>
      <sz val="12"/>
      <color theme="1"/>
      <name val="Calibri"/>
      <family val="2"/>
    </font>
    <font>
      <b/>
      <sz val="12"/>
      <color theme="0"/>
      <name val="Calibri"/>
      <family val="2"/>
    </font>
    <font>
      <sz val="12"/>
      <color theme="0"/>
      <name val="Calibri"/>
      <family val="2"/>
    </font>
    <font>
      <sz val="9"/>
      <color rgb="FF002060"/>
      <name val="Calibri"/>
      <family val="2"/>
    </font>
    <font>
      <u/>
      <sz val="12"/>
      <color rgb="FF002060"/>
      <name val="Calibri"/>
      <family val="2"/>
    </font>
    <font>
      <sz val="14"/>
      <color theme="0"/>
      <name val="Calibri (Body)"/>
    </font>
    <font>
      <b/>
      <sz val="14"/>
      <color theme="0"/>
      <name val="Calibri (Body)"/>
    </font>
    <font>
      <u/>
      <sz val="14"/>
      <color theme="0"/>
      <name val="Calibri"/>
      <family val="2"/>
      <scheme val="minor"/>
    </font>
    <font>
      <u/>
      <sz val="14"/>
      <color theme="0"/>
      <name val="Calibri (Body)"/>
    </font>
  </fonts>
  <fills count="8">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4" tint="0.59999389629810485"/>
        <bgColor indexed="64"/>
      </patternFill>
    </fill>
    <fill>
      <patternFill patternType="solid">
        <fgColor rgb="FF0070C0"/>
        <bgColor indexed="64"/>
      </patternFill>
    </fill>
    <fill>
      <patternFill patternType="solid">
        <fgColor rgb="FFFFC000"/>
        <bgColor indexed="64"/>
      </patternFill>
    </fill>
    <fill>
      <patternFill patternType="solid">
        <fgColor theme="1"/>
        <bgColor indexed="64"/>
      </patternFill>
    </fill>
  </fills>
  <borders count="19">
    <border>
      <left/>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style="thin">
        <color indexed="64"/>
      </left>
      <right style="thin">
        <color indexed="64"/>
      </right>
      <top/>
      <bottom/>
      <diagonal/>
    </border>
  </borders>
  <cellStyleXfs count="7">
    <xf numFmtId="0" fontId="0" fillId="0" borderId="0"/>
    <xf numFmtId="0" fontId="3" fillId="0" borderId="0" applyNumberFormat="0" applyFill="0" applyBorder="0" applyAlignment="0" applyProtection="0"/>
    <xf numFmtId="0" fontId="8" fillId="0" borderId="0"/>
    <xf numFmtId="0" fontId="9" fillId="0" borderId="0" applyNumberFormat="0" applyFill="0" applyBorder="0" applyAlignment="0" applyProtection="0">
      <alignment vertical="top"/>
      <protection locked="0"/>
    </xf>
    <xf numFmtId="0" fontId="10" fillId="0" borderId="0"/>
    <xf numFmtId="0" fontId="11" fillId="0" borderId="0" applyNumberFormat="0" applyFill="0" applyBorder="0" applyAlignment="0" applyProtection="0"/>
    <xf numFmtId="0" fontId="12" fillId="0" borderId="0"/>
  </cellStyleXfs>
  <cellXfs count="63">
    <xf numFmtId="0" fontId="0" fillId="0" borderId="0" xfId="0"/>
    <xf numFmtId="0" fontId="1" fillId="0" borderId="0" xfId="0" applyFont="1"/>
    <xf numFmtId="0" fontId="4" fillId="0" borderId="0" xfId="0" applyFont="1"/>
    <xf numFmtId="0" fontId="15" fillId="0" borderId="0" xfId="0" applyFont="1"/>
    <xf numFmtId="0" fontId="14" fillId="0" borderId="0" xfId="0" applyFont="1"/>
    <xf numFmtId="0" fontId="14" fillId="0" borderId="0" xfId="0" applyFont="1" applyAlignment="1">
      <alignment horizontal="left"/>
    </xf>
    <xf numFmtId="0" fontId="14" fillId="0" borderId="0" xfId="0" applyFont="1" applyAlignment="1">
      <alignment horizontal="center"/>
    </xf>
    <xf numFmtId="0" fontId="14" fillId="0" borderId="0" xfId="0" applyFont="1" applyAlignment="1">
      <alignment horizontal="right"/>
    </xf>
    <xf numFmtId="0" fontId="16" fillId="0" borderId="0" xfId="0" applyFont="1" applyAlignment="1">
      <alignment horizontal="left"/>
    </xf>
    <xf numFmtId="0" fontId="17" fillId="5" borderId="0" xfId="0" applyFont="1" applyFill="1" applyAlignment="1">
      <alignment horizontal="center"/>
    </xf>
    <xf numFmtId="0" fontId="16" fillId="4" borderId="11" xfId="0" applyFont="1" applyFill="1" applyBorder="1" applyAlignment="1">
      <alignment horizontal="left"/>
    </xf>
    <xf numFmtId="0" fontId="16" fillId="4" borderId="14" xfId="0" applyFont="1" applyFill="1" applyBorder="1" applyAlignment="1">
      <alignment horizontal="center"/>
    </xf>
    <xf numFmtId="0" fontId="16" fillId="4" borderId="14" xfId="0" applyFont="1" applyFill="1" applyBorder="1" applyAlignment="1">
      <alignment horizontal="right"/>
    </xf>
    <xf numFmtId="0" fontId="16" fillId="4" borderId="12" xfId="0" applyFont="1" applyFill="1" applyBorder="1" applyAlignment="1">
      <alignment horizontal="right"/>
    </xf>
    <xf numFmtId="0" fontId="16" fillId="4" borderId="13" xfId="0" applyFont="1" applyFill="1" applyBorder="1" applyAlignment="1">
      <alignment horizontal="right"/>
    </xf>
    <xf numFmtId="0" fontId="16" fillId="4" borderId="13" xfId="0" applyFont="1" applyFill="1" applyBorder="1" applyAlignment="1">
      <alignment horizontal="center"/>
    </xf>
    <xf numFmtId="0" fontId="16" fillId="4" borderId="13" xfId="0" applyFont="1" applyFill="1" applyBorder="1" applyAlignment="1">
      <alignment horizontal="left"/>
    </xf>
    <xf numFmtId="0" fontId="14" fillId="0" borderId="13" xfId="0" applyFont="1" applyBorder="1" applyProtection="1">
      <protection locked="0"/>
    </xf>
    <xf numFmtId="0" fontId="14" fillId="2" borderId="13" xfId="0" applyFont="1" applyFill="1" applyBorder="1" applyAlignment="1" applyProtection="1">
      <alignment horizontal="center"/>
      <protection locked="0"/>
    </xf>
    <xf numFmtId="0" fontId="14" fillId="0" borderId="13" xfId="0" applyFont="1" applyBorder="1" applyAlignment="1">
      <alignment horizontal="center"/>
    </xf>
    <xf numFmtId="164" fontId="14" fillId="2" borderId="13" xfId="0" applyNumberFormat="1" applyFont="1" applyFill="1" applyBorder="1" applyAlignment="1" applyProtection="1">
      <alignment horizontal="center"/>
      <protection locked="0"/>
    </xf>
    <xf numFmtId="0" fontId="14" fillId="3" borderId="13" xfId="0" applyFont="1" applyFill="1" applyBorder="1" applyAlignment="1">
      <alignment horizontal="center"/>
    </xf>
    <xf numFmtId="0" fontId="14" fillId="0" borderId="13" xfId="0" applyFont="1" applyBorder="1" applyAlignment="1">
      <alignment horizontal="right"/>
    </xf>
    <xf numFmtId="164" fontId="14" fillId="0" borderId="13" xfId="0" applyNumberFormat="1" applyFont="1" applyBorder="1" applyAlignment="1">
      <alignment horizontal="right"/>
    </xf>
    <xf numFmtId="166" fontId="14" fillId="0" borderId="13" xfId="0" applyNumberFormat="1" applyFont="1" applyBorder="1" applyAlignment="1">
      <alignment horizontal="right"/>
    </xf>
    <xf numFmtId="0" fontId="14" fillId="2" borderId="13" xfId="0" applyFont="1" applyFill="1" applyBorder="1" applyAlignment="1" applyProtection="1">
      <alignment horizontal="right"/>
      <protection locked="0"/>
    </xf>
    <xf numFmtId="0" fontId="14" fillId="2" borderId="13" xfId="0" applyFont="1" applyFill="1" applyBorder="1" applyProtection="1">
      <protection locked="0"/>
    </xf>
    <xf numFmtId="165" fontId="14" fillId="2" borderId="13" xfId="0" applyNumberFormat="1" applyFont="1" applyFill="1" applyBorder="1" applyProtection="1">
      <protection locked="0"/>
    </xf>
    <xf numFmtId="165" fontId="14" fillId="0" borderId="13" xfId="0" applyNumberFormat="1" applyFont="1" applyBorder="1"/>
    <xf numFmtId="49" fontId="14" fillId="2" borderId="13" xfId="0" applyNumberFormat="1" applyFont="1" applyFill="1" applyBorder="1" applyAlignment="1" applyProtection="1">
      <alignment horizontal="center"/>
      <protection locked="0"/>
    </xf>
    <xf numFmtId="0" fontId="18" fillId="0" borderId="0" xfId="0" applyFont="1" applyAlignment="1">
      <alignment horizontal="center"/>
    </xf>
    <xf numFmtId="164" fontId="16" fillId="6" borderId="13" xfId="0" applyNumberFormat="1" applyFont="1" applyFill="1" applyBorder="1" applyAlignment="1" applyProtection="1">
      <alignment horizontal="center"/>
      <protection locked="0"/>
    </xf>
    <xf numFmtId="0" fontId="14" fillId="0" borderId="4" xfId="0" applyFont="1" applyBorder="1" applyAlignment="1">
      <alignment horizontal="center"/>
    </xf>
    <xf numFmtId="0" fontId="14" fillId="0" borderId="18" xfId="0" applyFont="1" applyBorder="1" applyAlignment="1">
      <alignment horizontal="center"/>
    </xf>
    <xf numFmtId="0" fontId="14" fillId="0" borderId="10" xfId="0" applyFont="1" applyBorder="1" applyAlignment="1">
      <alignment horizontal="center"/>
    </xf>
    <xf numFmtId="0" fontId="16" fillId="0" borderId="0" xfId="0" applyFont="1" applyAlignment="1">
      <alignment horizontal="center"/>
    </xf>
    <xf numFmtId="0" fontId="16" fillId="6" borderId="0" xfId="0" applyFont="1" applyFill="1" applyAlignment="1">
      <alignment horizontal="center"/>
    </xf>
    <xf numFmtId="0" fontId="13" fillId="7" borderId="0" xfId="0" applyFont="1" applyFill="1" applyAlignment="1">
      <alignment horizontal="center" vertical="center" wrapText="1"/>
    </xf>
    <xf numFmtId="0" fontId="16" fillId="0" borderId="0" xfId="0" applyFont="1" applyAlignment="1">
      <alignment horizontal="center" vertical="center" wrapText="1"/>
    </xf>
    <xf numFmtId="0" fontId="17" fillId="5" borderId="0" xfId="0" applyFont="1" applyFill="1" applyAlignment="1">
      <alignment horizontal="center"/>
    </xf>
    <xf numFmtId="0" fontId="17" fillId="5" borderId="8" xfId="0" applyFont="1" applyFill="1" applyBorder="1" applyAlignment="1">
      <alignment horizontal="center"/>
    </xf>
    <xf numFmtId="0" fontId="0" fillId="7" borderId="0" xfId="0" applyFill="1"/>
    <xf numFmtId="0" fontId="20" fillId="7" borderId="1" xfId="1" applyFont="1" applyFill="1" applyBorder="1" applyAlignment="1">
      <alignment horizontal="center"/>
    </xf>
    <xf numFmtId="0" fontId="20" fillId="7" borderId="3" xfId="1" applyFont="1" applyFill="1" applyBorder="1" applyAlignment="1">
      <alignment horizontal="center"/>
    </xf>
    <xf numFmtId="0" fontId="20" fillId="7" borderId="15" xfId="1" applyFont="1" applyFill="1" applyBorder="1" applyAlignment="1">
      <alignment horizontal="center"/>
    </xf>
    <xf numFmtId="0" fontId="19" fillId="7" borderId="5" xfId="0" applyFont="1" applyFill="1" applyBorder="1" applyAlignment="1">
      <alignment horizontal="center"/>
    </xf>
    <xf numFmtId="0" fontId="19" fillId="7" borderId="0" xfId="0" applyFont="1" applyFill="1" applyAlignment="1">
      <alignment horizontal="center"/>
    </xf>
    <xf numFmtId="0" fontId="19" fillId="7" borderId="16" xfId="0" applyFont="1" applyFill="1" applyBorder="1" applyAlignment="1">
      <alignment horizontal="center"/>
    </xf>
    <xf numFmtId="0" fontId="19" fillId="7" borderId="7" xfId="0" applyFont="1" applyFill="1" applyBorder="1" applyAlignment="1">
      <alignment horizontal="center"/>
    </xf>
    <xf numFmtId="0" fontId="19" fillId="7" borderId="8" xfId="0" applyFont="1" applyFill="1" applyBorder="1" applyAlignment="1">
      <alignment horizontal="center"/>
    </xf>
    <xf numFmtId="0" fontId="19" fillId="7" borderId="17" xfId="0" applyFont="1" applyFill="1" applyBorder="1" applyAlignment="1">
      <alignment horizontal="center"/>
    </xf>
    <xf numFmtId="0" fontId="21" fillId="7" borderId="1" xfId="0" applyFont="1" applyFill="1" applyBorder="1" applyAlignment="1">
      <alignment horizontal="left"/>
    </xf>
    <xf numFmtId="0" fontId="21" fillId="7" borderId="3" xfId="0" applyFont="1" applyFill="1" applyBorder="1" applyAlignment="1">
      <alignment horizontal="center"/>
    </xf>
    <xf numFmtId="0" fontId="21" fillId="7" borderId="3" xfId="0" applyFont="1" applyFill="1" applyBorder="1"/>
    <xf numFmtId="0" fontId="23" fillId="7" borderId="2" xfId="1" applyFont="1" applyFill="1" applyBorder="1" applyAlignment="1">
      <alignment horizontal="center"/>
    </xf>
    <xf numFmtId="0" fontId="24" fillId="7" borderId="5" xfId="1" applyFont="1" applyFill="1" applyBorder="1" applyAlignment="1">
      <alignment horizontal="left"/>
    </xf>
    <xf numFmtId="0" fontId="21" fillId="7" borderId="0" xfId="0" applyFont="1" applyFill="1" applyAlignment="1">
      <alignment horizontal="center"/>
    </xf>
    <xf numFmtId="0" fontId="21" fillId="7" borderId="0" xfId="0" applyFont="1" applyFill="1"/>
    <xf numFmtId="0" fontId="21" fillId="7" borderId="6" xfId="0" applyFont="1" applyFill="1" applyBorder="1" applyAlignment="1">
      <alignment horizontal="center"/>
    </xf>
    <xf numFmtId="0" fontId="21" fillId="7" borderId="7" xfId="1" applyFont="1" applyFill="1" applyBorder="1" applyAlignment="1">
      <alignment horizontal="left"/>
    </xf>
    <xf numFmtId="0" fontId="21" fillId="7" borderId="8" xfId="1" applyFont="1" applyFill="1" applyBorder="1" applyAlignment="1">
      <alignment horizontal="left"/>
    </xf>
    <xf numFmtId="0" fontId="21" fillId="7" borderId="8" xfId="0" applyFont="1" applyFill="1" applyBorder="1"/>
    <xf numFmtId="0" fontId="22" fillId="7" borderId="9" xfId="0" applyFont="1" applyFill="1" applyBorder="1" applyAlignment="1">
      <alignment horizontal="center"/>
    </xf>
  </cellXfs>
  <cellStyles count="7">
    <cellStyle name="Hyperlink" xfId="1" builtinId="8"/>
    <cellStyle name="Hyperlink 2" xfId="3" xr:uid="{4FE61311-DBD8-B048-945F-211246329FAC}"/>
    <cellStyle name="Hyperlink 3" xfId="5" xr:uid="{6006D9EC-8120-0749-984A-414BFE0882C3}"/>
    <cellStyle name="Normal" xfId="0" builtinId="0"/>
    <cellStyle name="Normal 2" xfId="2" xr:uid="{63DDC796-707B-E346-BECA-246AC8FB8D6E}"/>
    <cellStyle name="Normal 3" xfId="4" xr:uid="{9EF0BE49-41F8-3641-9F36-6E0EA183D3EE}"/>
    <cellStyle name="Normal 4" xfId="6" xr:uid="{19ECB998-5E58-6E4F-9183-EF25138180AA}"/>
  </cellStyles>
  <dxfs count="3">
    <dxf>
      <fill>
        <patternFill>
          <bgColor theme="0"/>
        </patternFill>
      </fill>
    </dxf>
    <dxf>
      <fill>
        <patternFill>
          <bgColor theme="0"/>
        </patternFill>
      </fill>
    </dxf>
    <dxf>
      <fill>
        <patternFill>
          <bgColor rgb="FFFFC7CE"/>
        </patternFill>
      </fill>
    </dxf>
  </dxfs>
  <tableStyles count="0" defaultTableStyle="TableStyleMedium9" defaultPivotStyle="PivotStyleMedium7"/>
  <colors>
    <mruColors>
      <color rgb="FFFFF4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astronomy-morsels.ch/morsels"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19</xdr:row>
      <xdr:rowOff>25400</xdr:rowOff>
    </xdr:from>
    <xdr:to>
      <xdr:col>11</xdr:col>
      <xdr:colOff>0</xdr:colOff>
      <xdr:row>45</xdr:row>
      <xdr:rowOff>190500</xdr:rowOff>
    </xdr:to>
    <xdr:pic>
      <xdr:nvPicPr>
        <xdr:cNvPr id="2" name="Picture 1" descr="Eisinga Planetarium: The World's Oldest Working Planetarium | Amusing Planet">
          <a:extLst>
            <a:ext uri="{FF2B5EF4-FFF2-40B4-BE49-F238E27FC236}">
              <a16:creationId xmlns:a16="http://schemas.microsoft.com/office/drawing/2014/main" id="{537B35FB-F8C3-2B8C-F79C-60B5A0708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500" y="4064000"/>
          <a:ext cx="8255000" cy="544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520700</xdr:colOff>
      <xdr:row>53</xdr:row>
      <xdr:rowOff>101600</xdr:rowOff>
    </xdr:from>
    <xdr:to>
      <xdr:col>9</xdr:col>
      <xdr:colOff>139700</xdr:colOff>
      <xdr:row>63</xdr:row>
      <xdr:rowOff>12700</xdr:rowOff>
    </xdr:to>
    <xdr:pic>
      <xdr:nvPicPr>
        <xdr:cNvPr id="3" name="Picture 2">
          <a:hlinkClick xmlns:r="http://schemas.openxmlformats.org/officeDocument/2006/relationships" r:id="rId2"/>
          <a:extLst>
            <a:ext uri="{FF2B5EF4-FFF2-40B4-BE49-F238E27FC236}">
              <a16:creationId xmlns:a16="http://schemas.microsoft.com/office/drawing/2014/main" id="{9D6C9FBA-D89D-B60E-1A19-7BFFADFB5147}"/>
            </a:ext>
          </a:extLst>
        </xdr:cNvPr>
        <xdr:cNvPicPr>
          <a:picLocks noChangeAspect="1"/>
        </xdr:cNvPicPr>
      </xdr:nvPicPr>
      <xdr:blipFill>
        <a:blip xmlns:r="http://schemas.openxmlformats.org/officeDocument/2006/relationships" r:embed="rId3"/>
        <a:stretch>
          <a:fillRect/>
        </a:stretch>
      </xdr:blipFill>
      <xdr:spPr>
        <a:xfrm>
          <a:off x="2171700" y="10972800"/>
          <a:ext cx="5397500" cy="1943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800100</xdr:colOff>
      <xdr:row>2</xdr:row>
      <xdr:rowOff>12700</xdr:rowOff>
    </xdr:from>
    <xdr:to>
      <xdr:col>10</xdr:col>
      <xdr:colOff>0</xdr:colOff>
      <xdr:row>34</xdr:row>
      <xdr:rowOff>0</xdr:rowOff>
    </xdr:to>
    <xdr:pic>
      <xdr:nvPicPr>
        <xdr:cNvPr id="2" name="Picture 1">
          <a:extLst>
            <a:ext uri="{FF2B5EF4-FFF2-40B4-BE49-F238E27FC236}">
              <a16:creationId xmlns:a16="http://schemas.microsoft.com/office/drawing/2014/main" id="{3CEF5771-F577-6CCF-309B-82F424ECF855}"/>
            </a:ext>
          </a:extLst>
        </xdr:cNvPr>
        <xdr:cNvPicPr>
          <a:picLocks noChangeAspect="1"/>
        </xdr:cNvPicPr>
      </xdr:nvPicPr>
      <xdr:blipFill>
        <a:blip xmlns:r="http://schemas.openxmlformats.org/officeDocument/2006/relationships" r:embed="rId1"/>
        <a:stretch>
          <a:fillRect/>
        </a:stretch>
      </xdr:blipFill>
      <xdr:spPr>
        <a:xfrm>
          <a:off x="800100" y="419100"/>
          <a:ext cx="7454900" cy="6489700"/>
        </a:xfrm>
        <a:prstGeom prst="rect">
          <a:avLst/>
        </a:prstGeom>
        <a:ln>
          <a:solidFill>
            <a:schemeClr val="tx1"/>
          </a:solidFill>
        </a:ln>
      </xdr:spPr>
    </xdr:pic>
    <xdr:clientData/>
  </xdr:twoCellAnchor>
  <xdr:twoCellAnchor editAs="oneCell">
    <xdr:from>
      <xdr:col>0</xdr:col>
      <xdr:colOff>787400</xdr:colOff>
      <xdr:row>35</xdr:row>
      <xdr:rowOff>76200</xdr:rowOff>
    </xdr:from>
    <xdr:to>
      <xdr:col>10</xdr:col>
      <xdr:colOff>25400</xdr:colOff>
      <xdr:row>63</xdr:row>
      <xdr:rowOff>6350</xdr:rowOff>
    </xdr:to>
    <xdr:pic>
      <xdr:nvPicPr>
        <xdr:cNvPr id="3" name="Picture 2" descr="Golden-like spheres hanging from a blue ceiling which depict the solar system with the planets and the Moon; UNESCO World Heritage Site - Eisinga Planetarium in Franeker">
          <a:extLst>
            <a:ext uri="{FF2B5EF4-FFF2-40B4-BE49-F238E27FC236}">
              <a16:creationId xmlns:a16="http://schemas.microsoft.com/office/drawing/2014/main" id="{B9EBF6EB-B938-D3E4-9AD9-BC610B3ED4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7400" y="7391400"/>
          <a:ext cx="7493000" cy="561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431800</xdr:colOff>
      <xdr:row>65</xdr:row>
      <xdr:rowOff>63500</xdr:rowOff>
    </xdr:from>
    <xdr:to>
      <xdr:col>9</xdr:col>
      <xdr:colOff>330200</xdr:colOff>
      <xdr:row>107</xdr:row>
      <xdr:rowOff>190500</xdr:rowOff>
    </xdr:to>
    <xdr:pic>
      <xdr:nvPicPr>
        <xdr:cNvPr id="4" name="Picture 3">
          <a:extLst>
            <a:ext uri="{FF2B5EF4-FFF2-40B4-BE49-F238E27FC236}">
              <a16:creationId xmlns:a16="http://schemas.microsoft.com/office/drawing/2014/main" id="{3D035F37-2458-0752-B1BF-EC00EB59E867}"/>
            </a:ext>
          </a:extLst>
        </xdr:cNvPr>
        <xdr:cNvPicPr>
          <a:picLocks noChangeAspect="1"/>
        </xdr:cNvPicPr>
      </xdr:nvPicPr>
      <xdr:blipFill>
        <a:blip xmlns:r="http://schemas.openxmlformats.org/officeDocument/2006/relationships" r:embed="rId3"/>
        <a:stretch>
          <a:fillRect/>
        </a:stretch>
      </xdr:blipFill>
      <xdr:spPr>
        <a:xfrm>
          <a:off x="1257300" y="13474700"/>
          <a:ext cx="6502400" cy="8661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B887E-FD78-224E-82F4-F33879AB59C5}">
  <dimension ref="B2:K52"/>
  <sheetViews>
    <sheetView showGridLines="0" tabSelected="1" workbookViewId="0">
      <selection activeCell="B11" sqref="B11"/>
    </sheetView>
  </sheetViews>
  <sheetFormatPr baseColWidth="10" defaultRowHeight="16"/>
  <cols>
    <col min="1" max="16384" width="10.83203125" style="41"/>
  </cols>
  <sheetData>
    <row r="2" spans="2:11" ht="15" customHeight="1"/>
    <row r="3" spans="2:11" ht="16" customHeight="1">
      <c r="B3" s="37" t="s">
        <v>189</v>
      </c>
      <c r="C3" s="37"/>
      <c r="D3" s="37"/>
      <c r="E3" s="37"/>
      <c r="F3" s="37"/>
      <c r="G3" s="37"/>
      <c r="H3" s="37"/>
      <c r="I3" s="37"/>
      <c r="J3" s="37"/>
      <c r="K3" s="37"/>
    </row>
    <row r="4" spans="2:11" ht="16" customHeight="1">
      <c r="B4" s="37"/>
      <c r="C4" s="37"/>
      <c r="D4" s="37"/>
      <c r="E4" s="37"/>
      <c r="F4" s="37"/>
      <c r="G4" s="37"/>
      <c r="H4" s="37"/>
      <c r="I4" s="37"/>
      <c r="J4" s="37"/>
      <c r="K4" s="37"/>
    </row>
    <row r="5" spans="2:11" ht="16" customHeight="1">
      <c r="B5" s="37"/>
      <c r="C5" s="37"/>
      <c r="D5" s="37"/>
      <c r="E5" s="37"/>
      <c r="F5" s="37"/>
      <c r="G5" s="37"/>
      <c r="H5" s="37"/>
      <c r="I5" s="37"/>
      <c r="J5" s="37"/>
      <c r="K5" s="37"/>
    </row>
    <row r="6" spans="2:11" ht="16" customHeight="1">
      <c r="B6" s="37"/>
      <c r="C6" s="37"/>
      <c r="D6" s="37"/>
      <c r="E6" s="37"/>
      <c r="F6" s="37"/>
      <c r="G6" s="37"/>
      <c r="H6" s="37"/>
      <c r="I6" s="37"/>
      <c r="J6" s="37"/>
      <c r="K6" s="37"/>
    </row>
    <row r="7" spans="2:11" ht="16" customHeight="1">
      <c r="B7" s="37"/>
      <c r="C7" s="37"/>
      <c r="D7" s="37"/>
      <c r="E7" s="37"/>
      <c r="F7" s="37"/>
      <c r="G7" s="37"/>
      <c r="H7" s="37"/>
      <c r="I7" s="37"/>
      <c r="J7" s="37"/>
      <c r="K7" s="37"/>
    </row>
    <row r="8" spans="2:11" ht="16" customHeight="1">
      <c r="B8" s="37"/>
      <c r="C8" s="37"/>
      <c r="D8" s="37"/>
      <c r="E8" s="37"/>
      <c r="F8" s="37"/>
      <c r="G8" s="37"/>
      <c r="H8" s="37"/>
      <c r="I8" s="37"/>
      <c r="J8" s="37"/>
      <c r="K8" s="37"/>
    </row>
    <row r="9" spans="2:11" ht="16" customHeight="1">
      <c r="B9" s="37"/>
      <c r="C9" s="37"/>
      <c r="D9" s="37"/>
      <c r="E9" s="37"/>
      <c r="F9" s="37"/>
      <c r="G9" s="37"/>
      <c r="H9" s="37"/>
      <c r="I9" s="37"/>
      <c r="J9" s="37"/>
      <c r="K9" s="37"/>
    </row>
    <row r="13" spans="2:11" ht="19">
      <c r="D13" s="51" t="s">
        <v>194</v>
      </c>
      <c r="E13" s="52"/>
      <c r="F13" s="53"/>
      <c r="G13" s="53"/>
      <c r="H13" s="53"/>
      <c r="I13" s="54" t="s">
        <v>187</v>
      </c>
    </row>
    <row r="14" spans="2:11" ht="19">
      <c r="D14" s="55"/>
      <c r="E14" s="56"/>
      <c r="F14" s="57"/>
      <c r="G14" s="57"/>
      <c r="H14" s="57"/>
      <c r="I14" s="58"/>
    </row>
    <row r="15" spans="2:11" ht="19">
      <c r="D15" s="59" t="s">
        <v>195</v>
      </c>
      <c r="E15" s="60"/>
      <c r="F15" s="61"/>
      <c r="G15" s="61"/>
      <c r="H15" s="61"/>
      <c r="I15" s="62" t="s">
        <v>188</v>
      </c>
    </row>
    <row r="50" spans="2:11">
      <c r="B50" s="42" t="s">
        <v>190</v>
      </c>
      <c r="C50" s="43"/>
      <c r="D50" s="43"/>
      <c r="E50" s="43"/>
      <c r="F50" s="43"/>
      <c r="G50" s="43"/>
      <c r="H50" s="43"/>
      <c r="I50" s="43"/>
      <c r="J50" s="43"/>
      <c r="K50" s="44"/>
    </row>
    <row r="51" spans="2:11">
      <c r="B51" s="45" t="s">
        <v>191</v>
      </c>
      <c r="C51" s="46"/>
      <c r="D51" s="46"/>
      <c r="E51" s="46"/>
      <c r="F51" s="46"/>
      <c r="G51" s="46"/>
      <c r="H51" s="46"/>
      <c r="I51" s="46"/>
      <c r="J51" s="46"/>
      <c r="K51" s="47"/>
    </row>
    <row r="52" spans="2:11">
      <c r="B52" s="48" t="s">
        <v>192</v>
      </c>
      <c r="C52" s="49"/>
      <c r="D52" s="49"/>
      <c r="E52" s="49"/>
      <c r="F52" s="49"/>
      <c r="G52" s="49"/>
      <c r="H52" s="49"/>
      <c r="I52" s="49"/>
      <c r="J52" s="49"/>
      <c r="K52" s="50"/>
    </row>
  </sheetData>
  <sheetProtection sheet="1" objects="1" scenarios="1"/>
  <mergeCells count="4">
    <mergeCell ref="B3:K9"/>
    <mergeCell ref="B50:K50"/>
    <mergeCell ref="B51:K51"/>
    <mergeCell ref="B52:K52"/>
  </mergeCells>
  <hyperlinks>
    <hyperlink ref="I13" r:id="rId1" xr:uid="{D0104A4A-4C8D-E644-8895-9630C04C65A0}"/>
    <hyperlink ref="B50" r:id="rId2" display="http://www.astronomy-morsels.ch/" xr:uid="{43E673EF-07AD-884A-AC02-577AC1AF123B}"/>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D04BD-2099-D04F-9332-876AB10C8F99}">
  <sheetPr codeName="Sheet11"/>
  <dimension ref="A2:AK687"/>
  <sheetViews>
    <sheetView showGridLines="0" workbookViewId="0">
      <selection activeCell="C10" sqref="C10"/>
    </sheetView>
  </sheetViews>
  <sheetFormatPr baseColWidth="10" defaultRowHeight="16"/>
  <cols>
    <col min="1" max="1" width="10.83203125" style="4"/>
    <col min="2" max="2" width="15.83203125" style="4" customWidth="1"/>
    <col min="3" max="3" width="15.83203125" style="5" customWidth="1"/>
    <col min="4" max="4" width="15.83203125" style="6" customWidth="1"/>
    <col min="5" max="5" width="15.83203125" style="5" customWidth="1"/>
    <col min="6" max="6" width="15.83203125" style="6" customWidth="1"/>
    <col min="7" max="8" width="11" style="4" bestFit="1" customWidth="1"/>
    <col min="9" max="9" width="13" style="4" bestFit="1" customWidth="1"/>
    <col min="10" max="10" width="16.5" style="4" customWidth="1"/>
    <col min="11" max="14" width="10.83203125" style="4" customWidth="1"/>
    <col min="15" max="15" width="10.83203125" style="4"/>
    <col min="16" max="16" width="15.83203125" style="6" customWidth="1"/>
    <col min="17" max="17" width="14.33203125" style="6" customWidth="1"/>
    <col min="18" max="18" width="10.83203125" style="4"/>
    <col min="19" max="19" width="11" style="4" bestFit="1" customWidth="1"/>
    <col min="20" max="20" width="11" style="7" bestFit="1" customWidth="1"/>
    <col min="21" max="21" width="10.83203125" style="4"/>
    <col min="22" max="22" width="15.83203125" style="4" customWidth="1"/>
    <col min="23" max="24" width="13" style="4" bestFit="1" customWidth="1"/>
    <col min="25" max="25" width="11" style="4" bestFit="1" customWidth="1"/>
    <col min="26" max="31" width="10.83203125" style="4"/>
    <col min="32" max="37" width="10.83203125" style="2"/>
  </cols>
  <sheetData>
    <row r="2" spans="2:33">
      <c r="B2" s="3"/>
      <c r="Q2" s="35" t="s">
        <v>4</v>
      </c>
    </row>
    <row r="3" spans="2:33">
      <c r="B3" s="3"/>
      <c r="Q3" s="32" t="s">
        <v>5</v>
      </c>
    </row>
    <row r="4" spans="2:33">
      <c r="B4" s="3"/>
      <c r="Q4" s="33" t="s">
        <v>1</v>
      </c>
    </row>
    <row r="5" spans="2:33">
      <c r="B5" s="3"/>
      <c r="Q5" s="33" t="s">
        <v>0</v>
      </c>
    </row>
    <row r="6" spans="2:33">
      <c r="B6" s="3"/>
      <c r="Q6" s="33" t="s">
        <v>6</v>
      </c>
    </row>
    <row r="7" spans="2:33">
      <c r="B7" s="3"/>
      <c r="Q7" s="33" t="s">
        <v>2</v>
      </c>
    </row>
    <row r="8" spans="2:33">
      <c r="B8" s="3"/>
      <c r="C8" s="36" t="s">
        <v>9</v>
      </c>
      <c r="Q8" s="34" t="s">
        <v>3</v>
      </c>
    </row>
    <row r="9" spans="2:33">
      <c r="B9" s="7" t="s">
        <v>193</v>
      </c>
      <c r="C9" s="31">
        <v>5</v>
      </c>
      <c r="P9" s="38" t="s">
        <v>7</v>
      </c>
      <c r="Q9" s="38"/>
      <c r="R9" s="38"/>
      <c r="S9" s="38"/>
      <c r="T9" s="38"/>
      <c r="V9" s="38" t="s">
        <v>8</v>
      </c>
      <c r="W9" s="38"/>
      <c r="X9" s="38"/>
      <c r="Y9" s="38"/>
    </row>
    <row r="10" spans="2:33" ht="16" customHeight="1">
      <c r="P10" s="38"/>
      <c r="Q10" s="38"/>
      <c r="R10" s="38"/>
      <c r="S10" s="38"/>
      <c r="T10" s="38"/>
      <c r="V10" s="38"/>
      <c r="W10" s="38"/>
      <c r="X10" s="38"/>
      <c r="Y10" s="38"/>
    </row>
    <row r="11" spans="2:33">
      <c r="D11" s="8"/>
      <c r="P11" s="38"/>
      <c r="Q11" s="38"/>
      <c r="R11" s="38"/>
      <c r="S11" s="38"/>
      <c r="T11" s="38"/>
      <c r="V11" s="38"/>
      <c r="W11" s="38"/>
      <c r="X11" s="38"/>
      <c r="Y11" s="38"/>
    </row>
    <row r="12" spans="2:33">
      <c r="B12" s="39" t="s">
        <v>10</v>
      </c>
      <c r="C12" s="39"/>
      <c r="D12" s="39"/>
      <c r="E12" s="39"/>
      <c r="F12" s="39"/>
      <c r="G12" s="39"/>
      <c r="H12" s="39"/>
      <c r="I12" s="39"/>
      <c r="J12" s="39"/>
      <c r="K12" s="39"/>
      <c r="L12" s="39"/>
      <c r="M12" s="9"/>
      <c r="N12" s="9"/>
      <c r="P12" s="40" t="s">
        <v>11</v>
      </c>
      <c r="Q12" s="40"/>
      <c r="R12" s="40"/>
      <c r="S12" s="40"/>
      <c r="T12" s="40"/>
      <c r="V12" s="39" t="s">
        <v>12</v>
      </c>
      <c r="W12" s="39"/>
      <c r="X12" s="39"/>
      <c r="Y12" s="39"/>
      <c r="AF12" s="1"/>
      <c r="AG12" s="1"/>
    </row>
    <row r="13" spans="2:33">
      <c r="B13" s="10" t="s">
        <v>13</v>
      </c>
      <c r="C13" s="10" t="s">
        <v>14</v>
      </c>
      <c r="D13" s="11" t="s">
        <v>15</v>
      </c>
      <c r="E13" s="11" t="s">
        <v>16</v>
      </c>
      <c r="F13" s="11" t="s">
        <v>15</v>
      </c>
      <c r="G13" s="12" t="s">
        <v>17</v>
      </c>
      <c r="H13" s="12" t="s">
        <v>18</v>
      </c>
      <c r="I13" s="12" t="s">
        <v>19</v>
      </c>
      <c r="J13" s="12" t="s">
        <v>20</v>
      </c>
      <c r="K13" s="12" t="s">
        <v>21</v>
      </c>
      <c r="L13" s="13" t="s">
        <v>22</v>
      </c>
      <c r="M13" s="14" t="s">
        <v>23</v>
      </c>
      <c r="N13" s="14" t="s">
        <v>24</v>
      </c>
      <c r="P13" s="15" t="s">
        <v>14</v>
      </c>
      <c r="Q13" s="15" t="s">
        <v>15</v>
      </c>
      <c r="R13" s="14" t="s">
        <v>17</v>
      </c>
      <c r="S13" s="14" t="s">
        <v>25</v>
      </c>
      <c r="T13" s="14" t="s">
        <v>19</v>
      </c>
      <c r="V13" s="16" t="s">
        <v>13</v>
      </c>
      <c r="W13" s="14" t="s">
        <v>26</v>
      </c>
      <c r="X13" s="14" t="s">
        <v>27</v>
      </c>
      <c r="Y13" s="14" t="s">
        <v>24</v>
      </c>
      <c r="AF13" s="1"/>
      <c r="AG13" s="1"/>
    </row>
    <row r="14" spans="2:33">
      <c r="B14" s="17"/>
      <c r="C14" s="18" t="s">
        <v>5</v>
      </c>
      <c r="D14" s="19" t="str">
        <f t="shared" ref="D14:D77" si="0">IF(C14="","",VLOOKUP(C14,$P$14:$Q$513,2,FALSE))</f>
        <v>Converter</v>
      </c>
      <c r="E14" s="20">
        <f>C9</f>
        <v>5</v>
      </c>
      <c r="F14" s="21" t="str">
        <f t="shared" ref="F14:F77" si="1">IF(E14="","",IF(ISNUMBER(E14),"-",VLOOKUP(E14,$P$14:$Q$513,2,FALSE)))</f>
        <v>-</v>
      </c>
      <c r="G14" s="22" t="str">
        <f>IF(C14="","",IF(D14='Gear Train '!$Q$3,"-",VLOOKUP(C14,$P$14:$R$513,3,FALSE)))</f>
        <v>-</v>
      </c>
      <c r="H14" s="22" t="str">
        <f>IF(C14="","",IF(OR(D14='Gear Train '!$Q$7,D14='Gear Train '!$Q$3,D14='Gear Train '!$Q$8),"-",VLOOKUP(C14,$P$14:$S$513,4,FALSE)))</f>
        <v>-</v>
      </c>
      <c r="I14" s="23">
        <f>IF(C14="","",IF(OR(D14='Gear Train '!$Q$7,D14='Gear Train '!$Q$8,F14='Gear Train '!$Q$7),VLOOKUP(E14,$C$14:$L$513,7,FALSE),IF(D14='Gear Train '!$Q$3,VLOOKUP(C14,$P$14:$T$513,5,FALSE),VLOOKUP(E14,$C$14:$L$513,7,FALSE)*L14)))</f>
        <v>0.75</v>
      </c>
      <c r="J14" s="23">
        <f>IF(C14="","",IF(OR(D14='Gear Train '!$Q$7,D14='Gear Train '!$Q$8,F14='Gear Train '!$Q$7),VLOOKUP(E14,$C$14:$L$513,8,FALSE),IF(D14='Gear Train '!$Q$3,E14/I14,VLOOKUP(E14,$C$14:$L$513,8,FALSE)/L14)))</f>
        <v>6.666666666666667</v>
      </c>
      <c r="K14" s="23" t="str">
        <f>IF(C14="","",IF(G14="-","-",MOD(G14+J14*360,360)))</f>
        <v>-</v>
      </c>
      <c r="L14" s="23" t="str">
        <f>IF(C14="","",IF(OR(D14='Gear Train '!$Q$7,D14='Gear Train '!$Q$8,F14='Gear Train '!$Q$7),VLOOKUP(E14,$C$14:$L$513,10,FALSE),IF(D14='Gear Train '!$Q$3,"-",IF(F14='Gear Train '!$Q$3,1,H14/VLOOKUP(E14,$P$14:$S$513,4,FALSE)))))</f>
        <v>-</v>
      </c>
      <c r="M14" s="23" t="str">
        <f t="shared" ref="M14:M77" si="2">IF(B14="","",VLOOKUP(B14,$V$14:$W$113,2,FALSE))</f>
        <v/>
      </c>
      <c r="N14" s="24" t="str">
        <f>IF(M14="","",1-I14/M14)</f>
        <v/>
      </c>
      <c r="P14" s="18" t="s">
        <v>5</v>
      </c>
      <c r="Q14" s="18" t="s">
        <v>5</v>
      </c>
      <c r="R14" s="25"/>
      <c r="S14" s="25"/>
      <c r="T14" s="25">
        <v>0.75</v>
      </c>
      <c r="V14" s="26" t="s">
        <v>31</v>
      </c>
      <c r="W14" s="27">
        <v>5.2083000000000001E-4</v>
      </c>
      <c r="X14" s="28">
        <f t="shared" ref="X14:X77" si="3">IF(V14="","",VLOOKUP(V14,$B$14:$N$513,8,FALSE))</f>
        <v>5.2083333333333333E-4</v>
      </c>
      <c r="Y14" s="24">
        <f>IF(X14="","",1-(X14/W14))</f>
        <v>-6.4000409603082176E-6</v>
      </c>
      <c r="AF14" s="1"/>
      <c r="AG14" s="1"/>
    </row>
    <row r="15" spans="2:33">
      <c r="B15" s="17"/>
      <c r="C15" s="18" t="s">
        <v>32</v>
      </c>
      <c r="D15" s="19" t="str">
        <f t="shared" si="0"/>
        <v>Gear</v>
      </c>
      <c r="E15" s="20" t="s">
        <v>5</v>
      </c>
      <c r="F15" s="21" t="str">
        <f t="shared" si="1"/>
        <v>Converter</v>
      </c>
      <c r="G15" s="22">
        <f>IF(C15="","",IF(D15='Gear Train '!$Q$3,"-",VLOOKUP(C15,$P$14:$R$513,3,FALSE)))</f>
        <v>0</v>
      </c>
      <c r="H15" s="22">
        <f>IF(C15="","",IF(OR(D15='Gear Train '!$Q$7,D15='Gear Train '!$Q$3,D15='Gear Train '!$Q$8),"-",VLOOKUP(C15,$P$14:$S$513,4,FALSE)))</f>
        <v>144</v>
      </c>
      <c r="I15" s="23">
        <f>IF(C15="","",IF(OR(D15='Gear Train '!$Q$7,D15='Gear Train '!$Q$8,F15='Gear Train '!$Q$7),VLOOKUP(E15,$C$14:$L$513,7,FALSE),IF(D15='Gear Train '!$Q$3,VLOOKUP(C15,$P$14:$T$513,5,FALSE),VLOOKUP(E15,$C$14:$L$513,7,FALSE)*L15)))</f>
        <v>0.75</v>
      </c>
      <c r="J15" s="23">
        <f>IF(C15="","",IF(OR(D15='Gear Train '!$Q$7,D15='Gear Train '!$Q$8,F15='Gear Train '!$Q$7),VLOOKUP(E15,$C$14:$L$513,8,FALSE),IF(D15='Gear Train '!$Q$3,E15/I15,VLOOKUP(E15,$C$14:$L$513,8,FALSE)/L15)))</f>
        <v>6.666666666666667</v>
      </c>
      <c r="K15" s="23">
        <f>IF(C15="","",IF(G15="-","-",MOD(G15+J15*360,360)))</f>
        <v>240</v>
      </c>
      <c r="L15" s="23">
        <f>IF(C15="","",IF(OR(D15='Gear Train '!$Q$7,D15='Gear Train '!$Q$8,F15='Gear Train '!$Q$7),VLOOKUP(E15,$C$14:$L$513,10,FALSE),IF(D15='Gear Train '!$Q$3,"-",IF(F15='Gear Train '!$Q$3,1,H15/VLOOKUP(E15,$P$14:$S$513,4,FALSE)))))</f>
        <v>1</v>
      </c>
      <c r="M15" s="23" t="str">
        <f t="shared" si="2"/>
        <v/>
      </c>
      <c r="N15" s="24" t="str">
        <f t="shared" ref="N15:N78" si="4">IF(M15="","",1-I15/M15)</f>
        <v/>
      </c>
      <c r="P15" s="18" t="s">
        <v>32</v>
      </c>
      <c r="Q15" s="18" t="s">
        <v>0</v>
      </c>
      <c r="R15" s="25"/>
      <c r="S15" s="25">
        <v>144</v>
      </c>
      <c r="T15" s="25"/>
      <c r="V15" s="26" t="s">
        <v>33</v>
      </c>
      <c r="W15" s="27">
        <v>365.25</v>
      </c>
      <c r="X15" s="28">
        <f t="shared" si="3"/>
        <v>365</v>
      </c>
      <c r="Y15" s="24">
        <f t="shared" ref="Y15:Y78" si="5">IF(X15="","",1-(X15/W15))</f>
        <v>6.8446269678301697E-4</v>
      </c>
      <c r="AF15" s="1"/>
      <c r="AG15" s="1"/>
    </row>
    <row r="16" spans="2:33">
      <c r="B16" s="17"/>
      <c r="C16" s="18" t="s">
        <v>34</v>
      </c>
      <c r="D16" s="19" t="str">
        <f t="shared" si="0"/>
        <v>Gear</v>
      </c>
      <c r="E16" s="20" t="s">
        <v>32</v>
      </c>
      <c r="F16" s="21" t="str">
        <f t="shared" si="1"/>
        <v>Gear</v>
      </c>
      <c r="G16" s="22">
        <f>IF(C16="","",IF(D16='Gear Train '!$Q$3,"-",VLOOKUP(C16,$P$14:$R$513,3,FALSE)))</f>
        <v>0</v>
      </c>
      <c r="H16" s="22">
        <f>IF(C16="","",IF(OR(D16='Gear Train '!$Q$7,D16='Gear Train '!$Q$3,D16='Gear Train '!$Q$8),"-",VLOOKUP(C16,$P$14:$S$513,4,FALSE)))</f>
        <v>24</v>
      </c>
      <c r="I16" s="23">
        <f>IF(C16="","",IF(OR(D16='Gear Train '!$Q$7,D16='Gear Train '!$Q$8,F16='Gear Train '!$Q$7),VLOOKUP(E16,$C$14:$L$513,7,FALSE),IF(D16='Gear Train '!$Q$3,VLOOKUP(C16,$P$14:$T$513,5,FALSE),VLOOKUP(E16,$C$14:$L$513,7,FALSE)*L16)))</f>
        <v>0.125</v>
      </c>
      <c r="J16" s="23">
        <f>IF(C16="","",IF(OR(D16='Gear Train '!$Q$7,D16='Gear Train '!$Q$8,F16='Gear Train '!$Q$7),VLOOKUP(E16,$C$14:$L$513,8,FALSE),IF(D16='Gear Train '!$Q$3,E16/I16,VLOOKUP(E16,$C$14:$L$513,8,FALSE)/L16)))</f>
        <v>40.000000000000007</v>
      </c>
      <c r="K16" s="23">
        <f>IF(C16="","",IF(G16="-","-",MOD(G16+J16*360,360)))</f>
        <v>1.8189894035458565E-12</v>
      </c>
      <c r="L16" s="23">
        <f>IF(C16="","",IF(OR(D16='Gear Train '!$Q$7,D16='Gear Train '!$Q$8,F16='Gear Train '!$Q$7),VLOOKUP(E16,$C$14:$L$513,10,FALSE),IF(D16='Gear Train '!$Q$3,"-",IF(F16='Gear Train '!$Q$3,1,H16/VLOOKUP(E16,$P$14:$S$513,4,FALSE)))))</f>
        <v>0.16666666666666666</v>
      </c>
      <c r="M16" s="23" t="str">
        <f t="shared" si="2"/>
        <v/>
      </c>
      <c r="N16" s="24" t="str">
        <f t="shared" si="4"/>
        <v/>
      </c>
      <c r="P16" s="29" t="s">
        <v>35</v>
      </c>
      <c r="Q16" s="18" t="s">
        <v>2</v>
      </c>
      <c r="R16" s="25"/>
      <c r="S16" s="25"/>
      <c r="T16" s="25"/>
      <c r="V16" s="26" t="s">
        <v>36</v>
      </c>
      <c r="W16" s="27">
        <v>7</v>
      </c>
      <c r="X16" s="28">
        <f t="shared" si="3"/>
        <v>7</v>
      </c>
      <c r="Y16" s="24">
        <f t="shared" si="5"/>
        <v>0</v>
      </c>
      <c r="AF16" s="1"/>
      <c r="AG16" s="1"/>
    </row>
    <row r="17" spans="2:33">
      <c r="B17" s="17"/>
      <c r="C17" s="18" t="s">
        <v>35</v>
      </c>
      <c r="D17" s="19" t="str">
        <f t="shared" si="0"/>
        <v>Axis</v>
      </c>
      <c r="E17" s="20" t="s">
        <v>34</v>
      </c>
      <c r="F17" s="21" t="str">
        <f t="shared" si="1"/>
        <v>Gear</v>
      </c>
      <c r="G17" s="22">
        <f>IF(C17="","",IF(D17='Gear Train '!$Q$3,"-",VLOOKUP(C17,$P$14:$R$513,3,FALSE)))</f>
        <v>0</v>
      </c>
      <c r="H17" s="22" t="str">
        <f>IF(C17="","",IF(OR(D17='Gear Train '!$Q$7,D17='Gear Train '!$Q$3,D17='Gear Train '!$Q$8),"-",VLOOKUP(C17,$P$14:$S$513,4,FALSE)))</f>
        <v>-</v>
      </c>
      <c r="I17" s="23">
        <f>IF(C17="","",IF(OR(D17='Gear Train '!$Q$7,D17='Gear Train '!$Q$8,F17='Gear Train '!$Q$7),VLOOKUP(E17,$C$14:$L$513,7,FALSE),IF(D17='Gear Train '!$Q$3,VLOOKUP(C17,$P$14:$T$513,5,FALSE),VLOOKUP(E17,$C$14:$L$513,7,FALSE)*L17)))</f>
        <v>0.125</v>
      </c>
      <c r="J17" s="23">
        <f>IF(C17="","",IF(OR(D17='Gear Train '!$Q$7,D17='Gear Train '!$Q$8,F17='Gear Train '!$Q$7),VLOOKUP(E17,$C$14:$L$513,8,FALSE),IF(D17='Gear Train '!$Q$3,E17/I17,VLOOKUP(E17,$C$14:$L$513,8,FALSE)/L17)))</f>
        <v>40.000000000000007</v>
      </c>
      <c r="K17" s="23">
        <f>IF(C17="","",IF(G17="-","-",MOD(G17+J17*360,360)))</f>
        <v>1.8189894035458565E-12</v>
      </c>
      <c r="L17" s="23">
        <f>IF(C17="","",IF(OR(D17='Gear Train '!$Q$7,D17='Gear Train '!$Q$8,F17='Gear Train '!$Q$7),VLOOKUP(E17,$C$14:$L$513,10,FALSE),IF(D17='Gear Train '!$Q$3,"-",IF(F17='Gear Train '!$Q$3,1,H17/VLOOKUP(E17,$P$14:$S$513,4,FALSE)))))</f>
        <v>0.16666666666666666</v>
      </c>
      <c r="M17" s="23" t="str">
        <f t="shared" si="2"/>
        <v/>
      </c>
      <c r="N17" s="24" t="str">
        <f t="shared" si="4"/>
        <v/>
      </c>
      <c r="P17" s="29" t="s">
        <v>37</v>
      </c>
      <c r="Q17" s="18" t="s">
        <v>0</v>
      </c>
      <c r="R17" s="25"/>
      <c r="S17" s="25">
        <v>120</v>
      </c>
      <c r="T17" s="25"/>
      <c r="V17" s="26" t="s">
        <v>38</v>
      </c>
      <c r="W17" s="27">
        <v>29.515151551999999</v>
      </c>
      <c r="X17" s="28">
        <f t="shared" si="3"/>
        <v>29.494949494949498</v>
      </c>
      <c r="Y17" s="24">
        <f t="shared" si="5"/>
        <v>6.8446394438825831E-4</v>
      </c>
      <c r="AF17" s="1"/>
      <c r="AG17" s="1"/>
    </row>
    <row r="18" spans="2:33">
      <c r="B18" s="17"/>
      <c r="C18" s="18" t="s">
        <v>37</v>
      </c>
      <c r="D18" s="19" t="str">
        <f t="shared" si="0"/>
        <v>Gear</v>
      </c>
      <c r="E18" s="20" t="s">
        <v>35</v>
      </c>
      <c r="F18" s="21" t="str">
        <f t="shared" si="1"/>
        <v>Axis</v>
      </c>
      <c r="G18" s="22">
        <f>IF(C18="","",IF(D18='Gear Train '!$Q$3,"-",VLOOKUP(C18,$P$14:$R$513,3,FALSE)))</f>
        <v>0</v>
      </c>
      <c r="H18" s="22">
        <f>IF(C18="","",IF(OR(D18='Gear Train '!$Q$7,D18='Gear Train '!$Q$3,D18='Gear Train '!$Q$8),"-",VLOOKUP(C18,$P$14:$S$513,4,FALSE)))</f>
        <v>120</v>
      </c>
      <c r="I18" s="23">
        <f>IF(C18="","",IF(OR(D18='Gear Train '!$Q$7,D18='Gear Train '!$Q$8,F18='Gear Train '!$Q$7),VLOOKUP(E18,$C$14:$L$513,7,FALSE),IF(D18='Gear Train '!$Q$3,VLOOKUP(C18,$P$14:$T$513,5,FALSE),VLOOKUP(E18,$C$14:$L$513,7,FALSE)*L18)))</f>
        <v>0.125</v>
      </c>
      <c r="J18" s="23">
        <f>IF(C18="","",IF(OR(D18='Gear Train '!$Q$7,D18='Gear Train '!$Q$8,F18='Gear Train '!$Q$7),VLOOKUP(E18,$C$14:$L$513,8,FALSE),IF(D18='Gear Train '!$Q$3,E18/I18,VLOOKUP(E18,$C$14:$L$513,8,FALSE)/L18)))</f>
        <v>40.000000000000007</v>
      </c>
      <c r="K18" s="23">
        <f>IF(C18="","",IF(G18="-","-",MOD(G18+J18*360,360)))</f>
        <v>1.8189894035458565E-12</v>
      </c>
      <c r="L18" s="23">
        <f>IF(C18="","",IF(OR(D18='Gear Train '!$Q$7,D18='Gear Train '!$Q$8,F18='Gear Train '!$Q$7),VLOOKUP(E18,$C$14:$L$513,10,FALSE),IF(D18='Gear Train '!$Q$3,"-",IF(F18='Gear Train '!$Q$3,1,H18/VLOOKUP(E18,$P$14:$S$513,4,FALSE)))))</f>
        <v>0.16666666666666666</v>
      </c>
      <c r="M18" s="23" t="str">
        <f t="shared" si="2"/>
        <v/>
      </c>
      <c r="N18" s="24" t="str">
        <f t="shared" si="4"/>
        <v/>
      </c>
      <c r="P18" s="29" t="s">
        <v>34</v>
      </c>
      <c r="Q18" s="18" t="s">
        <v>0</v>
      </c>
      <c r="R18" s="25"/>
      <c r="S18" s="25">
        <v>24</v>
      </c>
      <c r="T18" s="25"/>
      <c r="V18" s="26" t="s">
        <v>30</v>
      </c>
      <c r="W18" s="27">
        <v>224.7</v>
      </c>
      <c r="X18" s="28">
        <f t="shared" si="3"/>
        <v>225</v>
      </c>
      <c r="Y18" s="24">
        <f t="shared" si="5"/>
        <v>-1.3351134846462109E-3</v>
      </c>
      <c r="AF18" s="1"/>
      <c r="AG18" s="1"/>
    </row>
    <row r="19" spans="2:33">
      <c r="B19" s="17"/>
      <c r="C19" s="18" t="s">
        <v>39</v>
      </c>
      <c r="D19" s="19" t="str">
        <f t="shared" si="0"/>
        <v>Gear</v>
      </c>
      <c r="E19" s="20" t="s">
        <v>37</v>
      </c>
      <c r="F19" s="21" t="str">
        <f t="shared" si="1"/>
        <v>Gear</v>
      </c>
      <c r="G19" s="22">
        <f>IF(C19="","",IF(D19='Gear Train '!$Q$3,"-",VLOOKUP(C19,$P$14:$R$513,3,FALSE)))</f>
        <v>0</v>
      </c>
      <c r="H19" s="22">
        <f>IF(C19="","",IF(OR(D19='Gear Train '!$Q$7,D19='Gear Train '!$Q$3,D19='Gear Train '!$Q$8),"-",VLOOKUP(C19,$P$14:$S$513,4,FALSE)))</f>
        <v>6</v>
      </c>
      <c r="I19" s="23">
        <f>IF(C19="","",IF(OR(D19='Gear Train '!$Q$7,D19='Gear Train '!$Q$8,F19='Gear Train '!$Q$7),VLOOKUP(E19,$C$14:$L$513,7,FALSE),IF(D19='Gear Train '!$Q$3,VLOOKUP(C19,$P$14:$T$513,5,FALSE),VLOOKUP(E19,$C$14:$L$513,7,FALSE)*L19)))</f>
        <v>6.2500000000000003E-3</v>
      </c>
      <c r="J19" s="23">
        <f>IF(C19="","",IF(OR(D19='Gear Train '!$Q$7,D19='Gear Train '!$Q$8,F19='Gear Train '!$Q$7),VLOOKUP(E19,$C$14:$L$513,8,FALSE),IF(D19='Gear Train '!$Q$3,E19/I19,VLOOKUP(E19,$C$14:$L$513,8,FALSE)/L19)))</f>
        <v>800.00000000000011</v>
      </c>
      <c r="K19" s="23">
        <f t="shared" ref="K19:K82" si="6">IF(C19="","",IF(G19="-","-",MOD(G19+J19*360,360)))</f>
        <v>5.8207660913467407E-11</v>
      </c>
      <c r="L19" s="23">
        <f>IF(C19="","",IF(OR(D19='Gear Train '!$Q$7,D19='Gear Train '!$Q$8,F19='Gear Train '!$Q$7),VLOOKUP(E19,$C$14:$L$513,10,FALSE),IF(D19='Gear Train '!$Q$3,"-",IF(F19='Gear Train '!$Q$3,1,H19/VLOOKUP(E19,$P$14:$S$513,4,FALSE)))))</f>
        <v>0.05</v>
      </c>
      <c r="M19" s="23" t="str">
        <f t="shared" si="2"/>
        <v/>
      </c>
      <c r="N19" s="24" t="str">
        <f t="shared" si="4"/>
        <v/>
      </c>
      <c r="P19" s="29" t="s">
        <v>40</v>
      </c>
      <c r="Q19" s="18" t="s">
        <v>0</v>
      </c>
      <c r="R19" s="25"/>
      <c r="S19" s="25">
        <v>12</v>
      </c>
      <c r="T19" s="25"/>
      <c r="V19" s="26" t="s">
        <v>41</v>
      </c>
      <c r="W19" s="27">
        <v>87.968999999999994</v>
      </c>
      <c r="X19" s="28">
        <f t="shared" si="3"/>
        <v>88</v>
      </c>
      <c r="Y19" s="24">
        <f t="shared" si="5"/>
        <v>-3.523968670782196E-4</v>
      </c>
      <c r="AF19" s="1"/>
      <c r="AG19" s="1"/>
    </row>
    <row r="20" spans="2:33">
      <c r="B20" s="17"/>
      <c r="C20" s="18" t="s">
        <v>42</v>
      </c>
      <c r="D20" s="19" t="str">
        <f t="shared" si="0"/>
        <v>Axis</v>
      </c>
      <c r="E20" s="20" t="s">
        <v>39</v>
      </c>
      <c r="F20" s="21" t="str">
        <f t="shared" si="1"/>
        <v>Gear</v>
      </c>
      <c r="G20" s="22">
        <f>IF(C20="","",IF(D20='Gear Train '!$Q$3,"-",VLOOKUP(C20,$P$14:$R$513,3,FALSE)))</f>
        <v>0</v>
      </c>
      <c r="H20" s="22" t="str">
        <f>IF(C20="","",IF(OR(D20='Gear Train '!$Q$7,D20='Gear Train '!$Q$3,D20='Gear Train '!$Q$8),"-",VLOOKUP(C20,$P$14:$S$513,4,FALSE)))</f>
        <v>-</v>
      </c>
      <c r="I20" s="23">
        <f>IF(C20="","",IF(OR(D20='Gear Train '!$Q$7,D20='Gear Train '!$Q$8,F20='Gear Train '!$Q$7),VLOOKUP(E20,$C$14:$L$513,7,FALSE),IF(D20='Gear Train '!$Q$3,VLOOKUP(C20,$P$14:$T$513,5,FALSE),VLOOKUP(E20,$C$14:$L$513,7,FALSE)*L20)))</f>
        <v>6.2500000000000003E-3</v>
      </c>
      <c r="J20" s="23">
        <f>IF(C20="","",IF(OR(D20='Gear Train '!$Q$7,D20='Gear Train '!$Q$8,F20='Gear Train '!$Q$7),VLOOKUP(E20,$C$14:$L$513,8,FALSE),IF(D20='Gear Train '!$Q$3,E20/I20,VLOOKUP(E20,$C$14:$L$513,8,FALSE)/L20)))</f>
        <v>800.00000000000011</v>
      </c>
      <c r="K20" s="23">
        <f t="shared" si="6"/>
        <v>5.8207660913467407E-11</v>
      </c>
      <c r="L20" s="23">
        <f>IF(C20="","",IF(OR(D20='Gear Train '!$Q$7,D20='Gear Train '!$Q$8,F20='Gear Train '!$Q$7),VLOOKUP(E20,$C$14:$L$513,10,FALSE),IF(D20='Gear Train '!$Q$3,"-",IF(F20='Gear Train '!$Q$3,1,H20/VLOOKUP(E20,$P$14:$S$513,4,FALSE)))))</f>
        <v>0.05</v>
      </c>
      <c r="M20" s="23" t="str">
        <f t="shared" si="2"/>
        <v/>
      </c>
      <c r="N20" s="24" t="str">
        <f t="shared" si="4"/>
        <v/>
      </c>
      <c r="P20" s="29" t="s">
        <v>42</v>
      </c>
      <c r="Q20" s="18" t="s">
        <v>2</v>
      </c>
      <c r="R20" s="25"/>
      <c r="S20" s="25"/>
      <c r="T20" s="25"/>
      <c r="V20" s="26" t="s">
        <v>43</v>
      </c>
      <c r="W20" s="27">
        <v>10747</v>
      </c>
      <c r="X20" s="28">
        <f t="shared" si="3"/>
        <v>10760</v>
      </c>
      <c r="Y20" s="24">
        <f t="shared" si="5"/>
        <v>-1.2096398995067315E-3</v>
      </c>
      <c r="AF20" s="1"/>
      <c r="AG20" s="1"/>
    </row>
    <row r="21" spans="2:33">
      <c r="B21" s="17"/>
      <c r="C21" s="18" t="s">
        <v>44</v>
      </c>
      <c r="D21" s="19" t="str">
        <f t="shared" si="0"/>
        <v>Gear</v>
      </c>
      <c r="E21" s="20" t="s">
        <v>42</v>
      </c>
      <c r="F21" s="21" t="str">
        <f t="shared" si="1"/>
        <v>Axis</v>
      </c>
      <c r="G21" s="22">
        <f>IF(C21="","",IF(D21='Gear Train '!$Q$3,"-",VLOOKUP(C21,$P$14:$R$513,3,FALSE)))</f>
        <v>0</v>
      </c>
      <c r="H21" s="22">
        <f>IF(C21="","",IF(OR(D21='Gear Train '!$Q$7,D21='Gear Train '!$Q$3,D21='Gear Train '!$Q$8),"-",VLOOKUP(C21,$P$14:$S$513,4,FALSE)))</f>
        <v>72</v>
      </c>
      <c r="I21" s="23">
        <f>IF(C21="","",IF(OR(D21='Gear Train '!$Q$7,D21='Gear Train '!$Q$8,F21='Gear Train '!$Q$7),VLOOKUP(E21,$C$14:$L$513,7,FALSE),IF(D21='Gear Train '!$Q$3,VLOOKUP(C21,$P$14:$T$513,5,FALSE),VLOOKUP(E21,$C$14:$L$513,7,FALSE)*L21)))</f>
        <v>6.2500000000000003E-3</v>
      </c>
      <c r="J21" s="23">
        <f>IF(C21="","",IF(OR(D21='Gear Train '!$Q$7,D21='Gear Train '!$Q$8,F21='Gear Train '!$Q$7),VLOOKUP(E21,$C$14:$L$513,8,FALSE),IF(D21='Gear Train '!$Q$3,E21/I21,VLOOKUP(E21,$C$14:$L$513,8,FALSE)/L21)))</f>
        <v>800.00000000000011</v>
      </c>
      <c r="K21" s="23">
        <f t="shared" si="6"/>
        <v>5.8207660913467407E-11</v>
      </c>
      <c r="L21" s="23">
        <f>IF(C21="","",IF(OR(D21='Gear Train '!$Q$7,D21='Gear Train '!$Q$8,F21='Gear Train '!$Q$7),VLOOKUP(E21,$C$14:$L$513,10,FALSE),IF(D21='Gear Train '!$Q$3,"-",IF(F21='Gear Train '!$Q$3,1,H21/VLOOKUP(E21,$P$14:$S$513,4,FALSE)))))</f>
        <v>0.05</v>
      </c>
      <c r="M21" s="23" t="str">
        <f t="shared" si="2"/>
        <v/>
      </c>
      <c r="N21" s="24" t="str">
        <f t="shared" si="4"/>
        <v/>
      </c>
      <c r="P21" s="29" t="s">
        <v>39</v>
      </c>
      <c r="Q21" s="18" t="s">
        <v>0</v>
      </c>
      <c r="R21" s="25"/>
      <c r="S21" s="25">
        <v>6</v>
      </c>
      <c r="T21" s="25"/>
      <c r="V21" s="26" t="s">
        <v>29</v>
      </c>
      <c r="W21" s="27">
        <v>4331</v>
      </c>
      <c r="X21" s="28">
        <f t="shared" si="3"/>
        <v>4335</v>
      </c>
      <c r="Y21" s="24">
        <f t="shared" si="5"/>
        <v>-9.2357423227884539E-4</v>
      </c>
      <c r="AF21" s="1"/>
      <c r="AG21" s="1"/>
    </row>
    <row r="22" spans="2:33">
      <c r="B22" s="17" t="s">
        <v>31</v>
      </c>
      <c r="C22" s="18" t="s">
        <v>45</v>
      </c>
      <c r="D22" s="19" t="str">
        <f t="shared" si="0"/>
        <v>Gear</v>
      </c>
      <c r="E22" s="20" t="s">
        <v>44</v>
      </c>
      <c r="F22" s="21" t="str">
        <f t="shared" si="1"/>
        <v>Gear</v>
      </c>
      <c r="G22" s="22">
        <f>IF(C22="","",IF(D22='Gear Train '!$Q$3,"-",VLOOKUP(C22,$P$14:$R$513,3,FALSE)))</f>
        <v>0</v>
      </c>
      <c r="H22" s="22">
        <f>IF(C22="","",IF(OR(D22='Gear Train '!$Q$7,D22='Gear Train '!$Q$3,D22='Gear Train '!$Q$8),"-",VLOOKUP(C22,$P$14:$S$513,4,FALSE)))</f>
        <v>6</v>
      </c>
      <c r="I22" s="23">
        <f>IF(C22="","",IF(OR(D22='Gear Train '!$Q$7,D22='Gear Train '!$Q$8,F22='Gear Train '!$Q$7),VLOOKUP(E22,$C$14:$L$513,7,FALSE),IF(D22='Gear Train '!$Q$3,VLOOKUP(C22,$P$14:$T$513,5,FALSE),VLOOKUP(E22,$C$14:$L$513,7,FALSE)*L22)))</f>
        <v>5.2083333333333333E-4</v>
      </c>
      <c r="J22" s="23">
        <f>IF(C22="","",IF(OR(D22='Gear Train '!$Q$7,D22='Gear Train '!$Q$8,F22='Gear Train '!$Q$7),VLOOKUP(E22,$C$14:$L$513,8,FALSE),IF(D22='Gear Train '!$Q$3,E22/I22,VLOOKUP(E22,$C$14:$L$513,8,FALSE)/L22)))</f>
        <v>9600.0000000000018</v>
      </c>
      <c r="K22" s="23">
        <f t="shared" si="6"/>
        <v>4.6566128730773926E-10</v>
      </c>
      <c r="L22" s="23">
        <f>IF(C22="","",IF(OR(D22='Gear Train '!$Q$7,D22='Gear Train '!$Q$8,F22='Gear Train '!$Q$7),VLOOKUP(E22,$C$14:$L$513,10,FALSE),IF(D22='Gear Train '!$Q$3,"-",IF(F22='Gear Train '!$Q$3,1,H22/VLOOKUP(E22,$P$14:$S$513,4,FALSE)))))</f>
        <v>8.3333333333333329E-2</v>
      </c>
      <c r="M22" s="23">
        <f t="shared" si="2"/>
        <v>5.2083000000000001E-4</v>
      </c>
      <c r="N22" s="24">
        <f t="shared" si="4"/>
        <v>-6.4000409603082176E-6</v>
      </c>
      <c r="P22" s="29" t="s">
        <v>44</v>
      </c>
      <c r="Q22" s="18" t="s">
        <v>0</v>
      </c>
      <c r="R22" s="25"/>
      <c r="S22" s="25">
        <v>72</v>
      </c>
      <c r="T22" s="25"/>
      <c r="V22" s="26" t="s">
        <v>28</v>
      </c>
      <c r="W22" s="27">
        <v>687</v>
      </c>
      <c r="X22" s="28">
        <f t="shared" si="3"/>
        <v>686.66666666666663</v>
      </c>
      <c r="Y22" s="24">
        <f t="shared" si="5"/>
        <v>4.8520135856389146E-4</v>
      </c>
      <c r="AF22" s="1"/>
      <c r="AG22" s="1"/>
    </row>
    <row r="23" spans="2:33">
      <c r="B23" s="17"/>
      <c r="C23" s="18"/>
      <c r="D23" s="19" t="str">
        <f t="shared" si="0"/>
        <v/>
      </c>
      <c r="E23" s="20"/>
      <c r="F23" s="21" t="str">
        <f t="shared" si="1"/>
        <v/>
      </c>
      <c r="G23" s="22" t="str">
        <f>IF(C23="","",IF(D23='Gear Train '!$Q$3,"-",VLOOKUP(C23,$P$14:$R$513,3,FALSE)))</f>
        <v/>
      </c>
      <c r="H23" s="22" t="str">
        <f>IF(C23="","",IF(OR(D23='Gear Train '!$Q$7,D23='Gear Train '!$Q$3,D23='Gear Train '!$Q$8),"-",VLOOKUP(C23,$P$14:$S$513,4,FALSE)))</f>
        <v/>
      </c>
      <c r="I23" s="23" t="str">
        <f>IF(C23="","",IF(OR(D23='Gear Train '!$Q$7,D23='Gear Train '!$Q$8,F23='Gear Train '!$Q$7),VLOOKUP(E23,$C$14:$L$513,7,FALSE),IF(D23='Gear Train '!$Q$3,VLOOKUP(C23,$P$14:$T$513,5,FALSE),VLOOKUP(E23,$C$14:$L$513,7,FALSE)*L23)))</f>
        <v/>
      </c>
      <c r="J23" s="23" t="str">
        <f>IF(C23="","",IF(OR(D23='Gear Train '!$Q$7,D23='Gear Train '!$Q$8,F23='Gear Train '!$Q$7),VLOOKUP(E23,$C$14:$L$513,8,FALSE),IF(D23='Gear Train '!$Q$3,E23/I23,VLOOKUP(E23,$C$14:$L$513,8,FALSE)/L23)))</f>
        <v/>
      </c>
      <c r="K23" s="23" t="str">
        <f t="shared" si="6"/>
        <v/>
      </c>
      <c r="L23" s="23" t="str">
        <f>IF(C23="","",IF(OR(D23='Gear Train '!$Q$7,D23='Gear Train '!$Q$8,F23='Gear Train '!$Q$7),VLOOKUP(E23,$C$14:$L$513,10,FALSE),IF(D23='Gear Train '!$Q$3,"-",IF(F23='Gear Train '!$Q$3,1,H23/VLOOKUP(E23,$P$14:$S$513,4,FALSE)))))</f>
        <v/>
      </c>
      <c r="M23" s="23" t="str">
        <f t="shared" si="2"/>
        <v/>
      </c>
      <c r="N23" s="24" t="str">
        <f t="shared" si="4"/>
        <v/>
      </c>
      <c r="P23" s="29" t="s">
        <v>45</v>
      </c>
      <c r="Q23" s="18" t="s">
        <v>0</v>
      </c>
      <c r="R23" s="25"/>
      <c r="S23" s="25">
        <v>6</v>
      </c>
      <c r="T23" s="25"/>
      <c r="V23" s="26" t="s">
        <v>46</v>
      </c>
      <c r="W23" s="27">
        <v>3232.4659999999999</v>
      </c>
      <c r="X23" s="28">
        <f t="shared" si="3"/>
        <v>3232</v>
      </c>
      <c r="Y23" s="24">
        <f t="shared" si="5"/>
        <v>1.4416238252767943E-4</v>
      </c>
      <c r="AF23" s="1"/>
      <c r="AG23" s="1"/>
    </row>
    <row r="24" spans="2:33">
      <c r="B24" s="17"/>
      <c r="C24" s="18" t="s">
        <v>40</v>
      </c>
      <c r="D24" s="19" t="str">
        <f t="shared" si="0"/>
        <v>Gear</v>
      </c>
      <c r="E24" s="20" t="s">
        <v>35</v>
      </c>
      <c r="F24" s="21" t="str">
        <f t="shared" si="1"/>
        <v>Axis</v>
      </c>
      <c r="G24" s="22">
        <f>IF(C24="","",IF(D24='Gear Train '!$Q$3,"-",VLOOKUP(C24,$P$14:$R$513,3,FALSE)))</f>
        <v>0</v>
      </c>
      <c r="H24" s="22">
        <f>IF(C24="","",IF(OR(D24='Gear Train '!$Q$7,D24='Gear Train '!$Q$3,D24='Gear Train '!$Q$8),"-",VLOOKUP(C24,$P$14:$S$513,4,FALSE)))</f>
        <v>12</v>
      </c>
      <c r="I24" s="23">
        <f>IF(C24="","",IF(OR(D24='Gear Train '!$Q$7,D24='Gear Train '!$Q$8,F24='Gear Train '!$Q$7),VLOOKUP(E24,$C$14:$L$513,7,FALSE),IF(D24='Gear Train '!$Q$3,VLOOKUP(C24,$P$14:$T$513,5,FALSE),VLOOKUP(E24,$C$14:$L$513,7,FALSE)*L24)))</f>
        <v>0.125</v>
      </c>
      <c r="J24" s="23">
        <f>IF(C24="","",IF(OR(D24='Gear Train '!$Q$7,D24='Gear Train '!$Q$8,F24='Gear Train '!$Q$7),VLOOKUP(E24,$C$14:$L$513,8,FALSE),IF(D24='Gear Train '!$Q$3,E24/I24,VLOOKUP(E24,$C$14:$L$513,8,FALSE)/L24)))</f>
        <v>40.000000000000007</v>
      </c>
      <c r="K24" s="23">
        <f t="shared" si="6"/>
        <v>1.8189894035458565E-12</v>
      </c>
      <c r="L24" s="23">
        <f>IF(C24="","",IF(OR(D24='Gear Train '!$Q$7,D24='Gear Train '!$Q$8,F24='Gear Train '!$Q$7),VLOOKUP(E24,$C$14:$L$513,10,FALSE),IF(D24='Gear Train '!$Q$3,"-",IF(F24='Gear Train '!$Q$3,1,H24/VLOOKUP(E24,$P$14:$S$513,4,FALSE)))))</f>
        <v>0.16666666666666666</v>
      </c>
      <c r="M24" s="23" t="str">
        <f t="shared" si="2"/>
        <v/>
      </c>
      <c r="N24" s="24" t="str">
        <f t="shared" si="4"/>
        <v/>
      </c>
      <c r="P24" s="29" t="s">
        <v>47</v>
      </c>
      <c r="Q24" s="18" t="s">
        <v>0</v>
      </c>
      <c r="R24" s="25"/>
      <c r="S24" s="25">
        <v>30</v>
      </c>
      <c r="T24" s="25"/>
      <c r="V24" s="26" t="s">
        <v>48</v>
      </c>
      <c r="W24" s="27">
        <v>6793</v>
      </c>
      <c r="X24" s="28">
        <f t="shared" si="3"/>
        <v>6800</v>
      </c>
      <c r="Y24" s="24">
        <f t="shared" si="5"/>
        <v>-1.0304725452672248E-3</v>
      </c>
      <c r="AF24" s="1"/>
      <c r="AG24" s="1"/>
    </row>
    <row r="25" spans="2:33">
      <c r="B25" s="17"/>
      <c r="C25" s="18" t="s">
        <v>49</v>
      </c>
      <c r="D25" s="19" t="str">
        <f t="shared" si="0"/>
        <v>Gear</v>
      </c>
      <c r="E25" s="20" t="s">
        <v>40</v>
      </c>
      <c r="F25" s="21" t="str">
        <f t="shared" si="1"/>
        <v>Gear</v>
      </c>
      <c r="G25" s="22">
        <f>IF(C25="","",IF(D25='Gear Train '!$Q$3,"-",VLOOKUP(C25,$P$14:$R$513,3,FALSE)))</f>
        <v>0</v>
      </c>
      <c r="H25" s="22">
        <f>IF(C25="","",IF(OR(D25='Gear Train '!$Q$7,D25='Gear Train '!$Q$3,D25='Gear Train '!$Q$8),"-",VLOOKUP(C25,$P$14:$S$513,4,FALSE)))</f>
        <v>80</v>
      </c>
      <c r="I25" s="23">
        <f>IF(C25="","",IF(OR(D25='Gear Train '!$Q$7,D25='Gear Train '!$Q$8,F25='Gear Train '!$Q$7),VLOOKUP(E25,$C$14:$L$513,7,FALSE),IF(D25='Gear Train '!$Q$3,VLOOKUP(C25,$P$14:$T$513,5,FALSE),VLOOKUP(E25,$C$14:$L$513,7,FALSE)*L25)))</f>
        <v>0.83333333333333337</v>
      </c>
      <c r="J25" s="23">
        <f>IF(C25="","",IF(OR(D25='Gear Train '!$Q$7,D25='Gear Train '!$Q$8,F25='Gear Train '!$Q$7),VLOOKUP(E25,$C$14:$L$513,8,FALSE),IF(D25='Gear Train '!$Q$3,E25/I25,VLOOKUP(E25,$C$14:$L$513,8,FALSE)/L25)))</f>
        <v>6.0000000000000009</v>
      </c>
      <c r="K25" s="23">
        <f t="shared" si="6"/>
        <v>4.5474735088646412E-13</v>
      </c>
      <c r="L25" s="23">
        <f>IF(C25="","",IF(OR(D25='Gear Train '!$Q$7,D25='Gear Train '!$Q$8,F25='Gear Train '!$Q$7),VLOOKUP(E25,$C$14:$L$513,10,FALSE),IF(D25='Gear Train '!$Q$3,"-",IF(F25='Gear Train '!$Q$3,1,H25/VLOOKUP(E25,$P$14:$S$513,4,FALSE)))))</f>
        <v>6.666666666666667</v>
      </c>
      <c r="M25" s="23" t="str">
        <f t="shared" si="2"/>
        <v/>
      </c>
      <c r="N25" s="24" t="str">
        <f t="shared" si="4"/>
        <v/>
      </c>
      <c r="P25" s="29" t="s">
        <v>50</v>
      </c>
      <c r="Q25" s="18" t="s">
        <v>0</v>
      </c>
      <c r="R25" s="25"/>
      <c r="S25" s="25">
        <v>6</v>
      </c>
      <c r="T25" s="25"/>
      <c r="V25" s="26" t="s">
        <v>51</v>
      </c>
      <c r="W25" s="27">
        <v>27.554600000000001</v>
      </c>
      <c r="X25" s="28">
        <f t="shared" si="3"/>
        <v>27.554594594594597</v>
      </c>
      <c r="Y25" s="24">
        <f t="shared" si="5"/>
        <v>1.9617070845523443E-7</v>
      </c>
      <c r="AF25" s="1"/>
      <c r="AG25" s="1"/>
    </row>
    <row r="26" spans="2:33">
      <c r="B26" s="17"/>
      <c r="C26" s="18" t="s">
        <v>52</v>
      </c>
      <c r="D26" s="19" t="str">
        <f t="shared" si="0"/>
        <v>Axis</v>
      </c>
      <c r="E26" s="20" t="s">
        <v>49</v>
      </c>
      <c r="F26" s="21" t="str">
        <f t="shared" si="1"/>
        <v>Gear</v>
      </c>
      <c r="G26" s="22">
        <f>IF(C26="","",IF(D26='Gear Train '!$Q$3,"-",VLOOKUP(C26,$P$14:$R$513,3,FALSE)))</f>
        <v>0</v>
      </c>
      <c r="H26" s="22" t="str">
        <f>IF(C26="","",IF(OR(D26='Gear Train '!$Q$7,D26='Gear Train '!$Q$3,D26='Gear Train '!$Q$8),"-",VLOOKUP(C26,$P$14:$S$513,4,FALSE)))</f>
        <v>-</v>
      </c>
      <c r="I26" s="23">
        <f>IF(C26="","",IF(OR(D26='Gear Train '!$Q$7,D26='Gear Train '!$Q$8,F26='Gear Train '!$Q$7),VLOOKUP(E26,$C$14:$L$513,7,FALSE),IF(D26='Gear Train '!$Q$3,VLOOKUP(C26,$P$14:$T$513,5,FALSE),VLOOKUP(E26,$C$14:$L$513,7,FALSE)*L26)))</f>
        <v>0.83333333333333337</v>
      </c>
      <c r="J26" s="23">
        <f>IF(C26="","",IF(OR(D26='Gear Train '!$Q$7,D26='Gear Train '!$Q$8,F26='Gear Train '!$Q$7),VLOOKUP(E26,$C$14:$L$513,8,FALSE),IF(D26='Gear Train '!$Q$3,E26/I26,VLOOKUP(E26,$C$14:$L$513,8,FALSE)/L26)))</f>
        <v>6.0000000000000009</v>
      </c>
      <c r="K26" s="23">
        <f t="shared" si="6"/>
        <v>4.5474735088646412E-13</v>
      </c>
      <c r="L26" s="23">
        <f>IF(C26="","",IF(OR(D26='Gear Train '!$Q$7,D26='Gear Train '!$Q$8,F26='Gear Train '!$Q$7),VLOOKUP(E26,$C$14:$L$513,10,FALSE),IF(D26='Gear Train '!$Q$3,"-",IF(F26='Gear Train '!$Q$3,1,H26/VLOOKUP(E26,$P$14:$S$513,4,FALSE)))))</f>
        <v>6.666666666666667</v>
      </c>
      <c r="M26" s="23" t="str">
        <f t="shared" si="2"/>
        <v/>
      </c>
      <c r="N26" s="24" t="str">
        <f t="shared" si="4"/>
        <v/>
      </c>
      <c r="P26" s="29" t="s">
        <v>49</v>
      </c>
      <c r="Q26" s="18" t="s">
        <v>0</v>
      </c>
      <c r="R26" s="25"/>
      <c r="S26" s="25">
        <v>80</v>
      </c>
      <c r="T26" s="25"/>
      <c r="V26" s="26" t="s">
        <v>53</v>
      </c>
      <c r="W26" s="27">
        <v>27.554600000000001</v>
      </c>
      <c r="X26" s="28">
        <f t="shared" si="3"/>
        <v>27.554594594594597</v>
      </c>
      <c r="Y26" s="24">
        <f t="shared" si="5"/>
        <v>1.9617070845523443E-7</v>
      </c>
      <c r="AF26" s="1"/>
      <c r="AG26" s="1"/>
    </row>
    <row r="27" spans="2:33">
      <c r="B27" s="17"/>
      <c r="C27" s="18" t="s">
        <v>54</v>
      </c>
      <c r="D27" s="19" t="str">
        <f t="shared" si="0"/>
        <v>Gear</v>
      </c>
      <c r="E27" s="20" t="s">
        <v>52</v>
      </c>
      <c r="F27" s="21" t="str">
        <f t="shared" si="1"/>
        <v>Axis</v>
      </c>
      <c r="G27" s="22">
        <f>IF(C27="","",IF(D27='Gear Train '!$Q$3,"-",VLOOKUP(C27,$P$14:$R$513,3,FALSE)))</f>
        <v>0</v>
      </c>
      <c r="H27" s="22">
        <f>IF(C27="","",IF(OR(D27='Gear Train '!$Q$7,D27='Gear Train '!$Q$3,D27='Gear Train '!$Q$8),"-",VLOOKUP(C27,$P$14:$S$513,4,FALSE)))</f>
        <v>15</v>
      </c>
      <c r="I27" s="23">
        <f>IF(C27="","",IF(OR(D27='Gear Train '!$Q$7,D27='Gear Train '!$Q$8,F27='Gear Train '!$Q$7),VLOOKUP(E27,$C$14:$L$513,7,FALSE),IF(D27='Gear Train '!$Q$3,VLOOKUP(C27,$P$14:$T$513,5,FALSE),VLOOKUP(E27,$C$14:$L$513,7,FALSE)*L27)))</f>
        <v>0.83333333333333337</v>
      </c>
      <c r="J27" s="23">
        <f>IF(C27="","",IF(OR(D27='Gear Train '!$Q$7,D27='Gear Train '!$Q$8,F27='Gear Train '!$Q$7),VLOOKUP(E27,$C$14:$L$513,8,FALSE),IF(D27='Gear Train '!$Q$3,E27/I27,VLOOKUP(E27,$C$14:$L$513,8,FALSE)/L27)))</f>
        <v>6.0000000000000009</v>
      </c>
      <c r="K27" s="23">
        <f t="shared" si="6"/>
        <v>4.5474735088646412E-13</v>
      </c>
      <c r="L27" s="23">
        <f>IF(C27="","",IF(OR(D27='Gear Train '!$Q$7,D27='Gear Train '!$Q$8,F27='Gear Train '!$Q$7),VLOOKUP(E27,$C$14:$L$513,10,FALSE),IF(D27='Gear Train '!$Q$3,"-",IF(F27='Gear Train '!$Q$3,1,H27/VLOOKUP(E27,$P$14:$S$513,4,FALSE)))))</f>
        <v>6.666666666666667</v>
      </c>
      <c r="M27" s="23" t="str">
        <f t="shared" si="2"/>
        <v/>
      </c>
      <c r="N27" s="24" t="str">
        <f t="shared" si="4"/>
        <v/>
      </c>
      <c r="P27" s="29" t="s">
        <v>52</v>
      </c>
      <c r="Q27" s="18" t="s">
        <v>2</v>
      </c>
      <c r="R27" s="25"/>
      <c r="S27" s="25"/>
      <c r="T27" s="25"/>
      <c r="V27" s="26"/>
      <c r="W27" s="27"/>
      <c r="X27" s="28" t="str">
        <f t="shared" si="3"/>
        <v/>
      </c>
      <c r="Y27" s="24" t="str">
        <f t="shared" si="5"/>
        <v/>
      </c>
      <c r="AF27" s="1"/>
      <c r="AG27" s="1"/>
    </row>
    <row r="28" spans="2:33">
      <c r="B28" s="17"/>
      <c r="C28" s="18" t="s">
        <v>55</v>
      </c>
      <c r="D28" s="19" t="str">
        <f t="shared" si="0"/>
        <v>Gear</v>
      </c>
      <c r="E28" s="20" t="s">
        <v>54</v>
      </c>
      <c r="F28" s="21" t="str">
        <f t="shared" si="1"/>
        <v>Gear</v>
      </c>
      <c r="G28" s="22">
        <f>IF(C28="","",IF(D28='Gear Train '!$Q$3,"-",VLOOKUP(C28,$P$14:$R$513,3,FALSE)))</f>
        <v>0</v>
      </c>
      <c r="H28" s="22">
        <f>IF(C28="","",IF(OR(D28='Gear Train '!$Q$7,D28='Gear Train '!$Q$3,D28='Gear Train '!$Q$8),"-",VLOOKUP(C28,$P$14:$S$513,4,FALSE)))</f>
        <v>36</v>
      </c>
      <c r="I28" s="23">
        <f>IF(C28="","",IF(OR(D28='Gear Train '!$Q$7,D28='Gear Train '!$Q$8,F28='Gear Train '!$Q$7),VLOOKUP(E28,$C$14:$L$513,7,FALSE),IF(D28='Gear Train '!$Q$3,VLOOKUP(C28,$P$14:$T$513,5,FALSE),VLOOKUP(E28,$C$14:$L$513,7,FALSE)*L28)))</f>
        <v>2</v>
      </c>
      <c r="J28" s="23">
        <f>IF(C28="","",IF(OR(D28='Gear Train '!$Q$7,D28='Gear Train '!$Q$8,F28='Gear Train '!$Q$7),VLOOKUP(E28,$C$14:$L$513,8,FALSE),IF(D28='Gear Train '!$Q$3,E28/I28,VLOOKUP(E28,$C$14:$L$513,8,FALSE)/L28)))</f>
        <v>2.5000000000000004</v>
      </c>
      <c r="K28" s="23">
        <f t="shared" si="6"/>
        <v>180.00000000000011</v>
      </c>
      <c r="L28" s="23">
        <f>IF(C28="","",IF(OR(D28='Gear Train '!$Q$7,D28='Gear Train '!$Q$8,F28='Gear Train '!$Q$7),VLOOKUP(E28,$C$14:$L$513,10,FALSE),IF(D28='Gear Train '!$Q$3,"-",IF(F28='Gear Train '!$Q$3,1,H28/VLOOKUP(E28,$P$14:$S$513,4,FALSE)))))</f>
        <v>2.4</v>
      </c>
      <c r="M28" s="23" t="str">
        <f t="shared" si="2"/>
        <v/>
      </c>
      <c r="N28" s="24" t="str">
        <f t="shared" si="4"/>
        <v/>
      </c>
      <c r="P28" s="29" t="s">
        <v>56</v>
      </c>
      <c r="Q28" s="18" t="s">
        <v>0</v>
      </c>
      <c r="R28" s="25"/>
      <c r="S28" s="25">
        <v>10</v>
      </c>
      <c r="T28" s="25"/>
      <c r="V28" s="26"/>
      <c r="W28" s="27"/>
      <c r="X28" s="28" t="str">
        <f t="shared" si="3"/>
        <v/>
      </c>
      <c r="Y28" s="24" t="str">
        <f t="shared" si="5"/>
        <v/>
      </c>
      <c r="AF28" s="1"/>
      <c r="AG28" s="1"/>
    </row>
    <row r="29" spans="2:33">
      <c r="B29" s="17"/>
      <c r="C29" s="18" t="s">
        <v>57</v>
      </c>
      <c r="D29" s="19" t="str">
        <f t="shared" si="0"/>
        <v>Axis</v>
      </c>
      <c r="E29" s="20" t="s">
        <v>55</v>
      </c>
      <c r="F29" s="21" t="str">
        <f t="shared" si="1"/>
        <v>Gear</v>
      </c>
      <c r="G29" s="22">
        <f>IF(C29="","",IF(D29='Gear Train '!$Q$3,"-",VLOOKUP(C29,$P$14:$R$513,3,FALSE)))</f>
        <v>0</v>
      </c>
      <c r="H29" s="22" t="str">
        <f>IF(C29="","",IF(OR(D29='Gear Train '!$Q$7,D29='Gear Train '!$Q$3,D29='Gear Train '!$Q$8),"-",VLOOKUP(C29,$P$14:$S$513,4,FALSE)))</f>
        <v>-</v>
      </c>
      <c r="I29" s="23">
        <f>IF(C29="","",IF(OR(D29='Gear Train '!$Q$7,D29='Gear Train '!$Q$8,F29='Gear Train '!$Q$7),VLOOKUP(E29,$C$14:$L$513,7,FALSE),IF(D29='Gear Train '!$Q$3,VLOOKUP(C29,$P$14:$T$513,5,FALSE),VLOOKUP(E29,$C$14:$L$513,7,FALSE)*L29)))</f>
        <v>2</v>
      </c>
      <c r="J29" s="23">
        <f>IF(C29="","",IF(OR(D29='Gear Train '!$Q$7,D29='Gear Train '!$Q$8,F29='Gear Train '!$Q$7),VLOOKUP(E29,$C$14:$L$513,8,FALSE),IF(D29='Gear Train '!$Q$3,E29/I29,VLOOKUP(E29,$C$14:$L$513,8,FALSE)/L29)))</f>
        <v>2.5000000000000004</v>
      </c>
      <c r="K29" s="23">
        <f t="shared" si="6"/>
        <v>180.00000000000011</v>
      </c>
      <c r="L29" s="23">
        <f>IF(C29="","",IF(OR(D29='Gear Train '!$Q$7,D29='Gear Train '!$Q$8,F29='Gear Train '!$Q$7),VLOOKUP(E29,$C$14:$L$513,10,FALSE),IF(D29='Gear Train '!$Q$3,"-",IF(F29='Gear Train '!$Q$3,1,H29/VLOOKUP(E29,$P$14:$S$513,4,FALSE)))))</f>
        <v>2.4</v>
      </c>
      <c r="M29" s="23" t="str">
        <f t="shared" si="2"/>
        <v/>
      </c>
      <c r="N29" s="24" t="str">
        <f t="shared" si="4"/>
        <v/>
      </c>
      <c r="P29" s="29" t="s">
        <v>54</v>
      </c>
      <c r="Q29" s="18" t="s">
        <v>0</v>
      </c>
      <c r="R29" s="25"/>
      <c r="S29" s="25">
        <v>15</v>
      </c>
      <c r="T29" s="25"/>
      <c r="V29" s="26"/>
      <c r="W29" s="27"/>
      <c r="X29" s="28" t="str">
        <f t="shared" si="3"/>
        <v/>
      </c>
      <c r="Y29" s="24" t="str">
        <f t="shared" si="5"/>
        <v/>
      </c>
      <c r="AF29" s="1"/>
      <c r="AG29" s="1"/>
    </row>
    <row r="30" spans="2:33">
      <c r="B30" s="17"/>
      <c r="C30" s="18" t="s">
        <v>58</v>
      </c>
      <c r="D30" s="19" t="str">
        <f t="shared" si="0"/>
        <v>Gear</v>
      </c>
      <c r="E30" s="20" t="s">
        <v>57</v>
      </c>
      <c r="F30" s="21" t="str">
        <f t="shared" si="1"/>
        <v>Axis</v>
      </c>
      <c r="G30" s="22">
        <f>IF(C30="","",IF(D30='Gear Train '!$Q$3,"-",VLOOKUP(C30,$P$14:$R$513,3,FALSE)))</f>
        <v>0</v>
      </c>
      <c r="H30" s="22">
        <f>IF(C30="","",IF(OR(D30='Gear Train '!$Q$7,D30='Gear Train '!$Q$3,D30='Gear Train '!$Q$8),"-",VLOOKUP(C30,$P$14:$S$513,4,FALSE)))</f>
        <v>8</v>
      </c>
      <c r="I30" s="23">
        <f>IF(C30="","",IF(OR(D30='Gear Train '!$Q$7,D30='Gear Train '!$Q$8,F30='Gear Train '!$Q$7),VLOOKUP(E30,$C$14:$L$513,7,FALSE),IF(D30='Gear Train '!$Q$3,VLOOKUP(C30,$P$14:$T$513,5,FALSE),VLOOKUP(E30,$C$14:$L$513,7,FALSE)*L30)))</f>
        <v>2</v>
      </c>
      <c r="J30" s="23">
        <f>IF(C30="","",IF(OR(D30='Gear Train '!$Q$7,D30='Gear Train '!$Q$8,F30='Gear Train '!$Q$7),VLOOKUP(E30,$C$14:$L$513,8,FALSE),IF(D30='Gear Train '!$Q$3,E30/I30,VLOOKUP(E30,$C$14:$L$513,8,FALSE)/L30)))</f>
        <v>2.5000000000000004</v>
      </c>
      <c r="K30" s="23">
        <f t="shared" si="6"/>
        <v>180.00000000000011</v>
      </c>
      <c r="L30" s="23">
        <f>IF(C30="","",IF(OR(D30='Gear Train '!$Q$7,D30='Gear Train '!$Q$8,F30='Gear Train '!$Q$7),VLOOKUP(E30,$C$14:$L$513,10,FALSE),IF(D30='Gear Train '!$Q$3,"-",IF(F30='Gear Train '!$Q$3,1,H30/VLOOKUP(E30,$P$14:$S$513,4,FALSE)))))</f>
        <v>2.4</v>
      </c>
      <c r="M30" s="23" t="str">
        <f t="shared" si="2"/>
        <v/>
      </c>
      <c r="N30" s="24" t="str">
        <f t="shared" si="4"/>
        <v/>
      </c>
      <c r="P30" s="29" t="s">
        <v>59</v>
      </c>
      <c r="Q30" s="18" t="s">
        <v>0</v>
      </c>
      <c r="R30" s="25"/>
      <c r="S30" s="25">
        <v>60</v>
      </c>
      <c r="T30" s="25"/>
      <c r="V30" s="26"/>
      <c r="W30" s="27"/>
      <c r="X30" s="28" t="str">
        <f t="shared" si="3"/>
        <v/>
      </c>
      <c r="Y30" s="24" t="str">
        <f t="shared" si="5"/>
        <v/>
      </c>
      <c r="AF30" s="1"/>
      <c r="AG30" s="1"/>
    </row>
    <row r="31" spans="2:33">
      <c r="B31" s="17"/>
      <c r="C31" s="18" t="s">
        <v>60</v>
      </c>
      <c r="D31" s="19" t="str">
        <f t="shared" si="0"/>
        <v>Gear</v>
      </c>
      <c r="E31" s="20" t="s">
        <v>58</v>
      </c>
      <c r="F31" s="21" t="str">
        <f t="shared" si="1"/>
        <v>Gear</v>
      </c>
      <c r="G31" s="22">
        <f>IF(C31="","",IF(D31='Gear Train '!$Q$3,"-",VLOOKUP(C31,$P$14:$R$513,3,FALSE)))</f>
        <v>0</v>
      </c>
      <c r="H31" s="22">
        <f>IF(C31="","",IF(OR(D31='Gear Train '!$Q$7,D31='Gear Train '!$Q$3,D31='Gear Train '!$Q$8),"-",VLOOKUP(C31,$P$14:$S$513,4,FALSE)))</f>
        <v>48</v>
      </c>
      <c r="I31" s="23">
        <f>IF(C31="","",IF(OR(D31='Gear Train '!$Q$7,D31='Gear Train '!$Q$8,F31='Gear Train '!$Q$7),VLOOKUP(E31,$C$14:$L$513,7,FALSE),IF(D31='Gear Train '!$Q$3,VLOOKUP(C31,$P$14:$T$513,5,FALSE),VLOOKUP(E31,$C$14:$L$513,7,FALSE)*L31)))</f>
        <v>12</v>
      </c>
      <c r="J31" s="23">
        <f>IF(C31="","",IF(OR(D31='Gear Train '!$Q$7,D31='Gear Train '!$Q$8,F31='Gear Train '!$Q$7),VLOOKUP(E31,$C$14:$L$513,8,FALSE),IF(D31='Gear Train '!$Q$3,E31/I31,VLOOKUP(E31,$C$14:$L$513,8,FALSE)/L31)))</f>
        <v>0.41666666666666674</v>
      </c>
      <c r="K31" s="23">
        <f t="shared" si="6"/>
        <v>150.00000000000003</v>
      </c>
      <c r="L31" s="23">
        <f>IF(C31="","",IF(OR(D31='Gear Train '!$Q$7,D31='Gear Train '!$Q$8,F31='Gear Train '!$Q$7),VLOOKUP(E31,$C$14:$L$513,10,FALSE),IF(D31='Gear Train '!$Q$3,"-",IF(F31='Gear Train '!$Q$3,1,H31/VLOOKUP(E31,$P$14:$S$513,4,FALSE)))))</f>
        <v>6</v>
      </c>
      <c r="M31" s="23" t="str">
        <f t="shared" si="2"/>
        <v/>
      </c>
      <c r="N31" s="24" t="str">
        <f t="shared" si="4"/>
        <v/>
      </c>
      <c r="P31" s="29" t="s">
        <v>61</v>
      </c>
      <c r="Q31" s="18" t="s">
        <v>2</v>
      </c>
      <c r="R31" s="25"/>
      <c r="S31" s="25"/>
      <c r="T31" s="25"/>
      <c r="V31" s="26"/>
      <c r="W31" s="27"/>
      <c r="X31" s="28" t="str">
        <f t="shared" si="3"/>
        <v/>
      </c>
      <c r="Y31" s="24" t="str">
        <f t="shared" si="5"/>
        <v/>
      </c>
      <c r="AF31" s="1"/>
      <c r="AG31" s="1"/>
    </row>
    <row r="32" spans="2:33">
      <c r="B32" s="17"/>
      <c r="C32" s="18" t="s">
        <v>62</v>
      </c>
      <c r="D32" s="19" t="str">
        <f t="shared" si="0"/>
        <v>Axis</v>
      </c>
      <c r="E32" s="20" t="s">
        <v>60</v>
      </c>
      <c r="F32" s="21" t="str">
        <f t="shared" si="1"/>
        <v>Gear</v>
      </c>
      <c r="G32" s="22">
        <f>IF(C32="","",IF(D32='Gear Train '!$Q$3,"-",VLOOKUP(C32,$P$14:$R$513,3,FALSE)))</f>
        <v>0</v>
      </c>
      <c r="H32" s="22" t="str">
        <f>IF(C32="","",IF(OR(D32='Gear Train '!$Q$7,D32='Gear Train '!$Q$3,D32='Gear Train '!$Q$8),"-",VLOOKUP(C32,$P$14:$S$513,4,FALSE)))</f>
        <v>-</v>
      </c>
      <c r="I32" s="23">
        <f>IF(C32="","",IF(OR(D32='Gear Train '!$Q$7,D32='Gear Train '!$Q$8,F32='Gear Train '!$Q$7),VLOOKUP(E32,$C$14:$L$513,7,FALSE),IF(D32='Gear Train '!$Q$3,VLOOKUP(C32,$P$14:$T$513,5,FALSE),VLOOKUP(E32,$C$14:$L$513,7,FALSE)*L32)))</f>
        <v>12</v>
      </c>
      <c r="J32" s="23">
        <f>IF(C32="","",IF(OR(D32='Gear Train '!$Q$7,D32='Gear Train '!$Q$8,F32='Gear Train '!$Q$7),VLOOKUP(E32,$C$14:$L$513,8,FALSE),IF(D32='Gear Train '!$Q$3,E32/I32,VLOOKUP(E32,$C$14:$L$513,8,FALSE)/L32)))</f>
        <v>0.41666666666666674</v>
      </c>
      <c r="K32" s="23">
        <f t="shared" si="6"/>
        <v>150.00000000000003</v>
      </c>
      <c r="L32" s="23">
        <f>IF(C32="","",IF(OR(D32='Gear Train '!$Q$7,D32='Gear Train '!$Q$8,F32='Gear Train '!$Q$7),VLOOKUP(E32,$C$14:$L$513,10,FALSE),IF(D32='Gear Train '!$Q$3,"-",IF(F32='Gear Train '!$Q$3,1,H32/VLOOKUP(E32,$P$14:$S$513,4,FALSE)))))</f>
        <v>6</v>
      </c>
      <c r="M32" s="23" t="str">
        <f t="shared" si="2"/>
        <v/>
      </c>
      <c r="N32" s="24" t="str">
        <f t="shared" si="4"/>
        <v/>
      </c>
      <c r="P32" s="29" t="s">
        <v>63</v>
      </c>
      <c r="Q32" s="18" t="s">
        <v>0</v>
      </c>
      <c r="R32" s="25"/>
      <c r="S32" s="25">
        <v>8</v>
      </c>
      <c r="T32" s="25"/>
      <c r="V32" s="26"/>
      <c r="W32" s="27"/>
      <c r="X32" s="28" t="str">
        <f t="shared" si="3"/>
        <v/>
      </c>
      <c r="Y32" s="24" t="str">
        <f t="shared" si="5"/>
        <v/>
      </c>
      <c r="AF32" s="1"/>
      <c r="AG32" s="1"/>
    </row>
    <row r="33" spans="2:33">
      <c r="B33" s="17"/>
      <c r="C33" s="18" t="s">
        <v>64</v>
      </c>
      <c r="D33" s="19" t="str">
        <f t="shared" si="0"/>
        <v>Gear</v>
      </c>
      <c r="E33" s="20" t="s">
        <v>62</v>
      </c>
      <c r="F33" s="21" t="str">
        <f t="shared" si="1"/>
        <v>Axis</v>
      </c>
      <c r="G33" s="22">
        <f>IF(C33="","",IF(D33='Gear Train '!$Q$3,"-",VLOOKUP(C33,$P$14:$R$513,3,FALSE)))</f>
        <v>0</v>
      </c>
      <c r="H33" s="22">
        <f>IF(C33="","",IF(OR(D33='Gear Train '!$Q$7,D33='Gear Train '!$Q$3,D33='Gear Train '!$Q$8),"-",VLOOKUP(C33,$P$14:$S$513,4,FALSE)))</f>
        <v>24</v>
      </c>
      <c r="I33" s="23">
        <f>IF(C33="","",IF(OR(D33='Gear Train '!$Q$7,D33='Gear Train '!$Q$8,F33='Gear Train '!$Q$7),VLOOKUP(E33,$C$14:$L$513,7,FALSE),IF(D33='Gear Train '!$Q$3,VLOOKUP(C33,$P$14:$T$513,5,FALSE),VLOOKUP(E33,$C$14:$L$513,7,FALSE)*L33)))</f>
        <v>12</v>
      </c>
      <c r="J33" s="23">
        <f>IF(C33="","",IF(OR(D33='Gear Train '!$Q$7,D33='Gear Train '!$Q$8,F33='Gear Train '!$Q$7),VLOOKUP(E33,$C$14:$L$513,8,FALSE),IF(D33='Gear Train '!$Q$3,E33/I33,VLOOKUP(E33,$C$14:$L$513,8,FALSE)/L33)))</f>
        <v>0.41666666666666674</v>
      </c>
      <c r="K33" s="23">
        <f t="shared" si="6"/>
        <v>150.00000000000003</v>
      </c>
      <c r="L33" s="23">
        <f>IF(C33="","",IF(OR(D33='Gear Train '!$Q$7,D33='Gear Train '!$Q$8,F33='Gear Train '!$Q$7),VLOOKUP(E33,$C$14:$L$513,10,FALSE),IF(D33='Gear Train '!$Q$3,"-",IF(F33='Gear Train '!$Q$3,1,H33/VLOOKUP(E33,$P$14:$S$513,4,FALSE)))))</f>
        <v>6</v>
      </c>
      <c r="M33" s="23" t="str">
        <f t="shared" si="2"/>
        <v/>
      </c>
      <c r="N33" s="24" t="str">
        <f t="shared" si="4"/>
        <v/>
      </c>
      <c r="P33" s="29" t="s">
        <v>65</v>
      </c>
      <c r="Q33" s="18" t="s">
        <v>0</v>
      </c>
      <c r="R33" s="25"/>
      <c r="S33" s="25">
        <v>60</v>
      </c>
      <c r="T33" s="25"/>
      <c r="V33" s="26"/>
      <c r="W33" s="27"/>
      <c r="X33" s="28" t="str">
        <f t="shared" si="3"/>
        <v/>
      </c>
      <c r="Y33" s="24" t="str">
        <f t="shared" si="5"/>
        <v/>
      </c>
      <c r="AF33" s="1"/>
      <c r="AG33" s="1"/>
    </row>
    <row r="34" spans="2:33">
      <c r="B34" s="17"/>
      <c r="C34" s="18" t="s">
        <v>66</v>
      </c>
      <c r="D34" s="19" t="str">
        <f t="shared" si="0"/>
        <v>Gear</v>
      </c>
      <c r="E34" s="20" t="s">
        <v>64</v>
      </c>
      <c r="F34" s="21" t="str">
        <f t="shared" si="1"/>
        <v>Gear</v>
      </c>
      <c r="G34" s="22">
        <f>IF(C34="","",IF(D34='Gear Train '!$Q$3,"-",VLOOKUP(C34,$P$14:$R$513,3,FALSE)))</f>
        <v>0</v>
      </c>
      <c r="H34" s="22">
        <f>IF(C34="","",IF(OR(D34='Gear Train '!$Q$7,D34='Gear Train '!$Q$3,D34='Gear Train '!$Q$8),"-",VLOOKUP(C34,$P$14:$S$513,4,FALSE)))</f>
        <v>60</v>
      </c>
      <c r="I34" s="23">
        <f>IF(C34="","",IF(OR(D34='Gear Train '!$Q$7,D34='Gear Train '!$Q$8,F34='Gear Train '!$Q$7),VLOOKUP(E34,$C$14:$L$513,7,FALSE),IF(D34='Gear Train '!$Q$3,VLOOKUP(C34,$P$14:$T$513,5,FALSE),VLOOKUP(E34,$C$14:$L$513,7,FALSE)*L34)))</f>
        <v>30</v>
      </c>
      <c r="J34" s="23">
        <f>IF(C34="","",IF(OR(D34='Gear Train '!$Q$7,D34='Gear Train '!$Q$8,F34='Gear Train '!$Q$7),VLOOKUP(E34,$C$14:$L$513,8,FALSE),IF(D34='Gear Train '!$Q$3,E34/I34,VLOOKUP(E34,$C$14:$L$513,8,FALSE)/L34)))</f>
        <v>0.16666666666666669</v>
      </c>
      <c r="K34" s="23">
        <f t="shared" si="6"/>
        <v>60.000000000000007</v>
      </c>
      <c r="L34" s="23">
        <f>IF(C34="","",IF(OR(D34='Gear Train '!$Q$7,D34='Gear Train '!$Q$8,F34='Gear Train '!$Q$7),VLOOKUP(E34,$C$14:$L$513,10,FALSE),IF(D34='Gear Train '!$Q$3,"-",IF(F34='Gear Train '!$Q$3,1,H34/VLOOKUP(E34,$P$14:$S$513,4,FALSE)))))</f>
        <v>2.5</v>
      </c>
      <c r="M34" s="23" t="str">
        <f t="shared" si="2"/>
        <v/>
      </c>
      <c r="N34" s="24" t="str">
        <f t="shared" si="4"/>
        <v/>
      </c>
      <c r="P34" s="29" t="s">
        <v>67</v>
      </c>
      <c r="Q34" s="18" t="s">
        <v>0</v>
      </c>
      <c r="R34" s="25"/>
      <c r="S34" s="25">
        <v>10</v>
      </c>
      <c r="T34" s="25"/>
      <c r="V34" s="26"/>
      <c r="W34" s="27"/>
      <c r="X34" s="28" t="str">
        <f t="shared" si="3"/>
        <v/>
      </c>
      <c r="Y34" s="24" t="str">
        <f t="shared" si="5"/>
        <v/>
      </c>
      <c r="AF34" s="1"/>
      <c r="AG34" s="1"/>
    </row>
    <row r="35" spans="2:33">
      <c r="B35" s="17"/>
      <c r="C35" s="18" t="s">
        <v>68</v>
      </c>
      <c r="D35" s="19" t="str">
        <f t="shared" si="0"/>
        <v>Axis</v>
      </c>
      <c r="E35" s="20" t="s">
        <v>66</v>
      </c>
      <c r="F35" s="21" t="str">
        <f t="shared" si="1"/>
        <v>Gear</v>
      </c>
      <c r="G35" s="22">
        <f>IF(C35="","",IF(D35='Gear Train '!$Q$3,"-",VLOOKUP(C35,$P$14:$R$513,3,FALSE)))</f>
        <v>0</v>
      </c>
      <c r="H35" s="22" t="str">
        <f>IF(C35="","",IF(OR(D35='Gear Train '!$Q$7,D35='Gear Train '!$Q$3,D35='Gear Train '!$Q$8),"-",VLOOKUP(C35,$P$14:$S$513,4,FALSE)))</f>
        <v>-</v>
      </c>
      <c r="I35" s="23">
        <f>IF(C35="","",IF(OR(D35='Gear Train '!$Q$7,D35='Gear Train '!$Q$8,F35='Gear Train '!$Q$7),VLOOKUP(E35,$C$14:$L$513,7,FALSE),IF(D35='Gear Train '!$Q$3,VLOOKUP(C35,$P$14:$T$513,5,FALSE),VLOOKUP(E35,$C$14:$L$513,7,FALSE)*L35)))</f>
        <v>30</v>
      </c>
      <c r="J35" s="23">
        <f>IF(C35="","",IF(OR(D35='Gear Train '!$Q$7,D35='Gear Train '!$Q$8,F35='Gear Train '!$Q$7),VLOOKUP(E35,$C$14:$L$513,8,FALSE),IF(D35='Gear Train '!$Q$3,E35/I35,VLOOKUP(E35,$C$14:$L$513,8,FALSE)/L35)))</f>
        <v>0.16666666666666669</v>
      </c>
      <c r="K35" s="23">
        <f t="shared" si="6"/>
        <v>60.000000000000007</v>
      </c>
      <c r="L35" s="23">
        <f>IF(C35="","",IF(OR(D35='Gear Train '!$Q$7,D35='Gear Train '!$Q$8,F35='Gear Train '!$Q$7),VLOOKUP(E35,$C$14:$L$513,10,FALSE),IF(D35='Gear Train '!$Q$3,"-",IF(F35='Gear Train '!$Q$3,1,H35/VLOOKUP(E35,$P$14:$S$513,4,FALSE)))))</f>
        <v>2.5</v>
      </c>
      <c r="M35" s="23" t="str">
        <f t="shared" si="2"/>
        <v/>
      </c>
      <c r="N35" s="24" t="str">
        <f t="shared" si="4"/>
        <v/>
      </c>
      <c r="P35" s="29" t="s">
        <v>69</v>
      </c>
      <c r="Q35" s="18" t="s">
        <v>0</v>
      </c>
      <c r="R35" s="25"/>
      <c r="S35" s="25">
        <v>15</v>
      </c>
      <c r="T35" s="25"/>
      <c r="V35" s="26"/>
      <c r="W35" s="27"/>
      <c r="X35" s="28" t="str">
        <f t="shared" si="3"/>
        <v/>
      </c>
      <c r="Y35" s="24" t="str">
        <f t="shared" si="5"/>
        <v/>
      </c>
      <c r="AF35" s="1"/>
      <c r="AG35" s="1"/>
    </row>
    <row r="36" spans="2:33">
      <c r="B36" s="17"/>
      <c r="C36" s="18" t="s">
        <v>70</v>
      </c>
      <c r="D36" s="19" t="str">
        <f t="shared" si="0"/>
        <v>Axis</v>
      </c>
      <c r="E36" s="20" t="s">
        <v>68</v>
      </c>
      <c r="F36" s="21" t="str">
        <f t="shared" si="1"/>
        <v>Axis</v>
      </c>
      <c r="G36" s="22">
        <f>IF(C36="","",IF(D36='Gear Train '!$Q$3,"-",VLOOKUP(C36,$P$14:$R$513,3,FALSE)))</f>
        <v>0</v>
      </c>
      <c r="H36" s="22" t="str">
        <f>IF(C36="","",IF(OR(D36='Gear Train '!$Q$7,D36='Gear Train '!$Q$3,D36='Gear Train '!$Q$8),"-",VLOOKUP(C36,$P$14:$S$513,4,FALSE)))</f>
        <v>-</v>
      </c>
      <c r="I36" s="23">
        <f>IF(C36="","",IF(OR(D36='Gear Train '!$Q$7,D36='Gear Train '!$Q$8,F36='Gear Train '!$Q$7),VLOOKUP(E36,$C$14:$L$513,7,FALSE),IF(D36='Gear Train '!$Q$3,VLOOKUP(C36,$P$14:$T$513,5,FALSE),VLOOKUP(E36,$C$14:$L$513,7,FALSE)*L36)))</f>
        <v>30</v>
      </c>
      <c r="J36" s="23">
        <f>IF(C36="","",IF(OR(D36='Gear Train '!$Q$7,D36='Gear Train '!$Q$8,F36='Gear Train '!$Q$7),VLOOKUP(E36,$C$14:$L$513,8,FALSE),IF(D36='Gear Train '!$Q$3,E36/I36,VLOOKUP(E36,$C$14:$L$513,8,FALSE)/L36)))</f>
        <v>0.16666666666666669</v>
      </c>
      <c r="K36" s="23">
        <f t="shared" si="6"/>
        <v>60.000000000000007</v>
      </c>
      <c r="L36" s="23">
        <f>IF(C36="","",IF(OR(D36='Gear Train '!$Q$7,D36='Gear Train '!$Q$8,F36='Gear Train '!$Q$7),VLOOKUP(E36,$C$14:$L$513,10,FALSE),IF(D36='Gear Train '!$Q$3,"-",IF(F36='Gear Train '!$Q$3,1,H36/VLOOKUP(E36,$P$14:$S$513,4,FALSE)))))</f>
        <v>2.5</v>
      </c>
      <c r="M36" s="23" t="str">
        <f t="shared" si="2"/>
        <v/>
      </c>
      <c r="N36" s="24" t="str">
        <f t="shared" si="4"/>
        <v/>
      </c>
      <c r="P36" s="29" t="s">
        <v>55</v>
      </c>
      <c r="Q36" s="18" t="s">
        <v>0</v>
      </c>
      <c r="R36" s="25"/>
      <c r="S36" s="25">
        <v>36</v>
      </c>
      <c r="T36" s="25"/>
      <c r="V36" s="26"/>
      <c r="W36" s="27"/>
      <c r="X36" s="28" t="str">
        <f t="shared" si="3"/>
        <v/>
      </c>
      <c r="Y36" s="24" t="str">
        <f t="shared" si="5"/>
        <v/>
      </c>
      <c r="AF36" s="1"/>
      <c r="AG36" s="1"/>
    </row>
    <row r="37" spans="2:33">
      <c r="B37" s="17"/>
      <c r="C37" s="18" t="s">
        <v>71</v>
      </c>
      <c r="D37" s="19" t="str">
        <f t="shared" si="0"/>
        <v>Gear</v>
      </c>
      <c r="E37" s="20" t="s">
        <v>70</v>
      </c>
      <c r="F37" s="21" t="str">
        <f t="shared" si="1"/>
        <v>Axis</v>
      </c>
      <c r="G37" s="22">
        <f>IF(C37="","",IF(D37='Gear Train '!$Q$3,"-",VLOOKUP(C37,$P$14:$R$513,3,FALSE)))</f>
        <v>0</v>
      </c>
      <c r="H37" s="22">
        <f>IF(C37="","",IF(OR(D37='Gear Train '!$Q$7,D37='Gear Train '!$Q$3,D37='Gear Train '!$Q$8),"-",VLOOKUP(C37,$P$14:$S$513,4,FALSE)))</f>
        <v>12</v>
      </c>
      <c r="I37" s="23">
        <f>IF(C37="","",IF(OR(D37='Gear Train '!$Q$7,D37='Gear Train '!$Q$8,F37='Gear Train '!$Q$7),VLOOKUP(E37,$C$14:$L$513,7,FALSE),IF(D37='Gear Train '!$Q$3,VLOOKUP(C37,$P$14:$T$513,5,FALSE),VLOOKUP(E37,$C$14:$L$513,7,FALSE)*L37)))</f>
        <v>30</v>
      </c>
      <c r="J37" s="23">
        <f>IF(C37="","",IF(OR(D37='Gear Train '!$Q$7,D37='Gear Train '!$Q$8,F37='Gear Train '!$Q$7),VLOOKUP(E37,$C$14:$L$513,8,FALSE),IF(D37='Gear Train '!$Q$3,E37/I37,VLOOKUP(E37,$C$14:$L$513,8,FALSE)/L37)))</f>
        <v>0.16666666666666669</v>
      </c>
      <c r="K37" s="23">
        <f t="shared" si="6"/>
        <v>60.000000000000007</v>
      </c>
      <c r="L37" s="23">
        <f>IF(C37="","",IF(OR(D37='Gear Train '!$Q$7,D37='Gear Train '!$Q$8,F37='Gear Train '!$Q$7),VLOOKUP(E37,$C$14:$L$513,10,FALSE),IF(D37='Gear Train '!$Q$3,"-",IF(F37='Gear Train '!$Q$3,1,H37/VLOOKUP(E37,$P$14:$S$513,4,FALSE)))))</f>
        <v>2.5</v>
      </c>
      <c r="M37" s="23" t="str">
        <f t="shared" si="2"/>
        <v/>
      </c>
      <c r="N37" s="24" t="str">
        <f t="shared" si="4"/>
        <v/>
      </c>
      <c r="P37" s="29" t="s">
        <v>57</v>
      </c>
      <c r="Q37" s="18" t="s">
        <v>2</v>
      </c>
      <c r="R37" s="25"/>
      <c r="S37" s="25"/>
      <c r="T37" s="25"/>
      <c r="V37" s="26"/>
      <c r="W37" s="27"/>
      <c r="X37" s="28" t="str">
        <f t="shared" si="3"/>
        <v/>
      </c>
      <c r="Y37" s="24" t="str">
        <f t="shared" si="5"/>
        <v/>
      </c>
      <c r="AF37" s="1"/>
      <c r="AG37" s="1"/>
    </row>
    <row r="38" spans="2:33">
      <c r="B38" s="17"/>
      <c r="C38" s="18" t="s">
        <v>72</v>
      </c>
      <c r="D38" s="19" t="str">
        <f t="shared" si="0"/>
        <v>Gear</v>
      </c>
      <c r="E38" s="20" t="s">
        <v>71</v>
      </c>
      <c r="F38" s="21" t="str">
        <f t="shared" si="1"/>
        <v>Gear</v>
      </c>
      <c r="G38" s="22">
        <f>IF(C38="","",IF(D38='Gear Train '!$Q$3,"-",VLOOKUP(C38,$P$14:$R$513,3,FALSE)))</f>
        <v>0</v>
      </c>
      <c r="H38" s="22">
        <f>IF(C38="","",IF(OR(D38='Gear Train '!$Q$7,D38='Gear Train '!$Q$3,D38='Gear Train '!$Q$8),"-",VLOOKUP(C38,$P$14:$S$513,4,FALSE)))</f>
        <v>64</v>
      </c>
      <c r="I38" s="23">
        <f>IF(C38="","",IF(OR(D38='Gear Train '!$Q$7,D38='Gear Train '!$Q$8,F38='Gear Train '!$Q$7),VLOOKUP(E38,$C$14:$L$513,7,FALSE),IF(D38='Gear Train '!$Q$3,VLOOKUP(C38,$P$14:$T$513,5,FALSE),VLOOKUP(E38,$C$14:$L$513,7,FALSE)*L38)))</f>
        <v>160</v>
      </c>
      <c r="J38" s="23">
        <f>IF(C38="","",IF(OR(D38='Gear Train '!$Q$7,D38='Gear Train '!$Q$8,F38='Gear Train '!$Q$7),VLOOKUP(E38,$C$14:$L$513,8,FALSE),IF(D38='Gear Train '!$Q$3,E38/I38,VLOOKUP(E38,$C$14:$L$513,8,FALSE)/L38)))</f>
        <v>3.1250000000000007E-2</v>
      </c>
      <c r="K38" s="23">
        <f t="shared" si="6"/>
        <v>11.250000000000002</v>
      </c>
      <c r="L38" s="23">
        <f>IF(C38="","",IF(OR(D38='Gear Train '!$Q$7,D38='Gear Train '!$Q$8,F38='Gear Train '!$Q$7),VLOOKUP(E38,$C$14:$L$513,10,FALSE),IF(D38='Gear Train '!$Q$3,"-",IF(F38='Gear Train '!$Q$3,1,H38/VLOOKUP(E38,$P$14:$S$513,4,FALSE)))))</f>
        <v>5.333333333333333</v>
      </c>
      <c r="M38" s="23" t="str">
        <f t="shared" si="2"/>
        <v/>
      </c>
      <c r="N38" s="24" t="str">
        <f t="shared" si="4"/>
        <v/>
      </c>
      <c r="P38" s="29" t="s">
        <v>58</v>
      </c>
      <c r="Q38" s="18" t="s">
        <v>0</v>
      </c>
      <c r="R38" s="25"/>
      <c r="S38" s="25">
        <v>8</v>
      </c>
      <c r="T38" s="25"/>
      <c r="V38" s="26"/>
      <c r="W38" s="27"/>
      <c r="X38" s="28" t="str">
        <f t="shared" si="3"/>
        <v/>
      </c>
      <c r="Y38" s="24" t="str">
        <f t="shared" si="5"/>
        <v/>
      </c>
      <c r="AF38" s="1"/>
      <c r="AG38" s="1"/>
    </row>
    <row r="39" spans="2:33">
      <c r="B39" s="17"/>
      <c r="C39" s="18" t="s">
        <v>73</v>
      </c>
      <c r="D39" s="19" t="str">
        <f t="shared" si="0"/>
        <v>Axis</v>
      </c>
      <c r="E39" s="20" t="s">
        <v>72</v>
      </c>
      <c r="F39" s="21" t="str">
        <f t="shared" si="1"/>
        <v>Gear</v>
      </c>
      <c r="G39" s="22">
        <f>IF(C39="","",IF(D39='Gear Train '!$Q$3,"-",VLOOKUP(C39,$P$14:$R$513,3,FALSE)))</f>
        <v>0</v>
      </c>
      <c r="H39" s="22" t="str">
        <f>IF(C39="","",IF(OR(D39='Gear Train '!$Q$7,D39='Gear Train '!$Q$3,D39='Gear Train '!$Q$8),"-",VLOOKUP(C39,$P$14:$S$513,4,FALSE)))</f>
        <v>-</v>
      </c>
      <c r="I39" s="23">
        <f>IF(C39="","",IF(OR(D39='Gear Train '!$Q$7,D39='Gear Train '!$Q$8,F39='Gear Train '!$Q$7),VLOOKUP(E39,$C$14:$L$513,7,FALSE),IF(D39='Gear Train '!$Q$3,VLOOKUP(C39,$P$14:$T$513,5,FALSE),VLOOKUP(E39,$C$14:$L$513,7,FALSE)*L39)))</f>
        <v>160</v>
      </c>
      <c r="J39" s="23">
        <f>IF(C39="","",IF(OR(D39='Gear Train '!$Q$7,D39='Gear Train '!$Q$8,F39='Gear Train '!$Q$7),VLOOKUP(E39,$C$14:$L$513,8,FALSE),IF(D39='Gear Train '!$Q$3,E39/I39,VLOOKUP(E39,$C$14:$L$513,8,FALSE)/L39)))</f>
        <v>3.1250000000000007E-2</v>
      </c>
      <c r="K39" s="23">
        <f t="shared" si="6"/>
        <v>11.250000000000002</v>
      </c>
      <c r="L39" s="23">
        <f>IF(C39="","",IF(OR(D39='Gear Train '!$Q$7,D39='Gear Train '!$Q$8,F39='Gear Train '!$Q$7),VLOOKUP(E39,$C$14:$L$513,10,FALSE),IF(D39='Gear Train '!$Q$3,"-",IF(F39='Gear Train '!$Q$3,1,H39/VLOOKUP(E39,$P$14:$S$513,4,FALSE)))))</f>
        <v>5.333333333333333</v>
      </c>
      <c r="M39" s="23" t="str">
        <f t="shared" si="2"/>
        <v/>
      </c>
      <c r="N39" s="24" t="str">
        <f t="shared" si="4"/>
        <v/>
      </c>
      <c r="P39" s="29" t="s">
        <v>62</v>
      </c>
      <c r="Q39" s="18" t="s">
        <v>2</v>
      </c>
      <c r="R39" s="25"/>
      <c r="S39" s="25"/>
      <c r="T39" s="25"/>
      <c r="V39" s="26"/>
      <c r="W39" s="27"/>
      <c r="X39" s="28" t="str">
        <f t="shared" si="3"/>
        <v/>
      </c>
      <c r="Y39" s="24" t="str">
        <f t="shared" si="5"/>
        <v/>
      </c>
      <c r="AF39" s="1"/>
      <c r="AG39" s="1"/>
    </row>
    <row r="40" spans="2:33">
      <c r="B40" s="17"/>
      <c r="C40" s="18" t="s">
        <v>74</v>
      </c>
      <c r="D40" s="19" t="str">
        <f t="shared" si="0"/>
        <v>Gear</v>
      </c>
      <c r="E40" s="20" t="s">
        <v>73</v>
      </c>
      <c r="F40" s="21" t="str">
        <f t="shared" si="1"/>
        <v>Axis</v>
      </c>
      <c r="G40" s="22">
        <f>IF(C40="","",IF(D40='Gear Train '!$Q$3,"-",VLOOKUP(C40,$P$14:$R$513,3,FALSE)))</f>
        <v>0</v>
      </c>
      <c r="H40" s="22">
        <f>IF(C40="","",IF(OR(D40='Gear Train '!$Q$7,D40='Gear Train '!$Q$3,D40='Gear Train '!$Q$8),"-",VLOOKUP(C40,$P$14:$S$513,4,FALSE)))</f>
        <v>5</v>
      </c>
      <c r="I40" s="23">
        <f>IF(C40="","",IF(OR(D40='Gear Train '!$Q$7,D40='Gear Train '!$Q$8,F40='Gear Train '!$Q$7),VLOOKUP(E40,$C$14:$L$513,7,FALSE),IF(D40='Gear Train '!$Q$3,VLOOKUP(C40,$P$14:$T$513,5,FALSE),VLOOKUP(E40,$C$14:$L$513,7,FALSE)*L40)))</f>
        <v>160</v>
      </c>
      <c r="J40" s="23">
        <f>IF(C40="","",IF(OR(D40='Gear Train '!$Q$7,D40='Gear Train '!$Q$8,F40='Gear Train '!$Q$7),VLOOKUP(E40,$C$14:$L$513,8,FALSE),IF(D40='Gear Train '!$Q$3,E40/I40,VLOOKUP(E40,$C$14:$L$513,8,FALSE)/L40)))</f>
        <v>3.1250000000000007E-2</v>
      </c>
      <c r="K40" s="23">
        <f t="shared" si="6"/>
        <v>11.250000000000002</v>
      </c>
      <c r="L40" s="23">
        <f>IF(C40="","",IF(OR(D40='Gear Train '!$Q$7,D40='Gear Train '!$Q$8,F40='Gear Train '!$Q$7),VLOOKUP(E40,$C$14:$L$513,10,FALSE),IF(D40='Gear Train '!$Q$3,"-",IF(F40='Gear Train '!$Q$3,1,H40/VLOOKUP(E40,$P$14:$S$513,4,FALSE)))))</f>
        <v>5.333333333333333</v>
      </c>
      <c r="M40" s="23" t="str">
        <f t="shared" si="2"/>
        <v/>
      </c>
      <c r="N40" s="24" t="str">
        <f t="shared" si="4"/>
        <v/>
      </c>
      <c r="P40" s="29" t="s">
        <v>75</v>
      </c>
      <c r="Q40" s="18" t="s">
        <v>0</v>
      </c>
      <c r="R40" s="25"/>
      <c r="S40" s="25">
        <v>25</v>
      </c>
      <c r="T40" s="25"/>
      <c r="V40" s="26"/>
      <c r="W40" s="27"/>
      <c r="X40" s="28" t="str">
        <f t="shared" si="3"/>
        <v/>
      </c>
      <c r="Y40" s="24" t="str">
        <f t="shared" si="5"/>
        <v/>
      </c>
      <c r="AF40" s="1"/>
      <c r="AG40" s="1"/>
    </row>
    <row r="41" spans="2:33">
      <c r="B41" s="17"/>
      <c r="C41" s="18" t="s">
        <v>76</v>
      </c>
      <c r="D41" s="19" t="str">
        <f t="shared" si="0"/>
        <v>Gear</v>
      </c>
      <c r="E41" s="20" t="s">
        <v>74</v>
      </c>
      <c r="F41" s="21" t="str">
        <f t="shared" si="1"/>
        <v>Gear</v>
      </c>
      <c r="G41" s="22">
        <f>IF(C41="","",IF(D41='Gear Train '!$Q$3,"-",VLOOKUP(C41,$P$14:$R$513,3,FALSE)))</f>
        <v>0</v>
      </c>
      <c r="H41" s="22">
        <f>IF(C41="","",IF(OR(D41='Gear Train '!$Q$7,D41='Gear Train '!$Q$3,D41='Gear Train '!$Q$8),"-",VLOOKUP(C41,$P$14:$S$513,4,FALSE)))</f>
        <v>101</v>
      </c>
      <c r="I41" s="23">
        <f>IF(C41="","",IF(OR(D41='Gear Train '!$Q$7,D41='Gear Train '!$Q$8,F41='Gear Train '!$Q$7),VLOOKUP(E41,$C$14:$L$513,7,FALSE),IF(D41='Gear Train '!$Q$3,VLOOKUP(C41,$P$14:$T$513,5,FALSE),VLOOKUP(E41,$C$14:$L$513,7,FALSE)*L41)))</f>
        <v>3232</v>
      </c>
      <c r="J41" s="23">
        <f>IF(C41="","",IF(OR(D41='Gear Train '!$Q$7,D41='Gear Train '!$Q$8,F41='Gear Train '!$Q$7),VLOOKUP(E41,$C$14:$L$513,8,FALSE),IF(D41='Gear Train '!$Q$3,E41/I41,VLOOKUP(E41,$C$14:$L$513,8,FALSE)/L41)))</f>
        <v>1.5470297029702973E-3</v>
      </c>
      <c r="K41" s="23">
        <f t="shared" si="6"/>
        <v>0.55693069306930698</v>
      </c>
      <c r="L41" s="23">
        <f>IF(C41="","",IF(OR(D41='Gear Train '!$Q$7,D41='Gear Train '!$Q$8,F41='Gear Train '!$Q$7),VLOOKUP(E41,$C$14:$L$513,10,FALSE),IF(D41='Gear Train '!$Q$3,"-",IF(F41='Gear Train '!$Q$3,1,H41/VLOOKUP(E41,$P$14:$S$513,4,FALSE)))))</f>
        <v>20.2</v>
      </c>
      <c r="M41" s="23" t="str">
        <f t="shared" si="2"/>
        <v/>
      </c>
      <c r="N41" s="24" t="str">
        <f t="shared" si="4"/>
        <v/>
      </c>
      <c r="P41" s="29" t="s">
        <v>60</v>
      </c>
      <c r="Q41" s="18" t="s">
        <v>0</v>
      </c>
      <c r="R41" s="25"/>
      <c r="S41" s="25">
        <v>48</v>
      </c>
      <c r="T41" s="25"/>
      <c r="V41" s="26"/>
      <c r="W41" s="27"/>
      <c r="X41" s="28" t="str">
        <f t="shared" si="3"/>
        <v/>
      </c>
      <c r="Y41" s="24" t="str">
        <f t="shared" si="5"/>
        <v/>
      </c>
      <c r="AF41" s="1"/>
      <c r="AG41" s="1"/>
    </row>
    <row r="42" spans="2:33">
      <c r="B42" s="17" t="s">
        <v>46</v>
      </c>
      <c r="C42" s="18" t="s">
        <v>46</v>
      </c>
      <c r="D42" s="19" t="str">
        <f t="shared" si="0"/>
        <v>Pointer</v>
      </c>
      <c r="E42" s="20" t="s">
        <v>76</v>
      </c>
      <c r="F42" s="21" t="str">
        <f t="shared" si="1"/>
        <v>Gear</v>
      </c>
      <c r="G42" s="22">
        <f>IF(C42="","",IF(D42='Gear Train '!$Q$3,"-",VLOOKUP(C42,$P$14:$R$513,3,FALSE)))</f>
        <v>0</v>
      </c>
      <c r="H42" s="22" t="str">
        <f>IF(C42="","",IF(OR(D42='Gear Train '!$Q$7,D42='Gear Train '!$Q$3,D42='Gear Train '!$Q$8),"-",VLOOKUP(C42,$P$14:$S$513,4,FALSE)))</f>
        <v>-</v>
      </c>
      <c r="I42" s="23">
        <f>IF(C42="","",IF(OR(D42='Gear Train '!$Q$7,D42='Gear Train '!$Q$8,F42='Gear Train '!$Q$7),VLOOKUP(E42,$C$14:$L$513,7,FALSE),IF(D42='Gear Train '!$Q$3,VLOOKUP(C42,$P$14:$T$513,5,FALSE),VLOOKUP(E42,$C$14:$L$513,7,FALSE)*L42)))</f>
        <v>3232</v>
      </c>
      <c r="J42" s="23">
        <f>IF(C42="","",IF(OR(D42='Gear Train '!$Q$7,D42='Gear Train '!$Q$8,F42='Gear Train '!$Q$7),VLOOKUP(E42,$C$14:$L$513,8,FALSE),IF(D42='Gear Train '!$Q$3,E42/I42,VLOOKUP(E42,$C$14:$L$513,8,FALSE)/L42)))</f>
        <v>1.5470297029702973E-3</v>
      </c>
      <c r="K42" s="23">
        <f t="shared" si="6"/>
        <v>0.55693069306930698</v>
      </c>
      <c r="L42" s="23">
        <f>IF(C42="","",IF(OR(D42='Gear Train '!$Q$7,D42='Gear Train '!$Q$8,F42='Gear Train '!$Q$7),VLOOKUP(E42,$C$14:$L$513,10,FALSE),IF(D42='Gear Train '!$Q$3,"-",IF(F42='Gear Train '!$Q$3,1,H42/VLOOKUP(E42,$P$14:$S$513,4,FALSE)))))</f>
        <v>20.2</v>
      </c>
      <c r="M42" s="23">
        <f t="shared" si="2"/>
        <v>3232.4659999999999</v>
      </c>
      <c r="N42" s="24">
        <f t="shared" si="4"/>
        <v>1.4416238252767943E-4</v>
      </c>
      <c r="P42" s="29" t="s">
        <v>64</v>
      </c>
      <c r="Q42" s="18" t="s">
        <v>0</v>
      </c>
      <c r="R42" s="25"/>
      <c r="S42" s="25">
        <v>24</v>
      </c>
      <c r="T42" s="25"/>
      <c r="V42" s="26"/>
      <c r="W42" s="27"/>
      <c r="X42" s="28" t="str">
        <f t="shared" si="3"/>
        <v/>
      </c>
      <c r="Y42" s="24" t="str">
        <f t="shared" si="5"/>
        <v/>
      </c>
      <c r="AF42" s="1"/>
      <c r="AG42" s="1"/>
    </row>
    <row r="43" spans="2:33">
      <c r="B43" s="17"/>
      <c r="C43" s="18" t="s">
        <v>77</v>
      </c>
      <c r="D43" s="19" t="str">
        <f t="shared" si="0"/>
        <v>Gear</v>
      </c>
      <c r="E43" s="20" t="s">
        <v>62</v>
      </c>
      <c r="F43" s="21" t="str">
        <f t="shared" si="1"/>
        <v>Axis</v>
      </c>
      <c r="G43" s="22">
        <f>IF(C43="","",IF(D43='Gear Train '!$Q$3,"-",VLOOKUP(C43,$P$14:$R$513,3,FALSE)))</f>
        <v>0</v>
      </c>
      <c r="H43" s="22">
        <f>IF(C43="","",IF(OR(D43='Gear Train '!$Q$7,D43='Gear Train '!$Q$3,D43='Gear Train '!$Q$8),"-",VLOOKUP(C43,$P$14:$S$513,4,FALSE)))</f>
        <v>8</v>
      </c>
      <c r="I43" s="23">
        <f>IF(C43="","",IF(OR(D43='Gear Train '!$Q$7,D43='Gear Train '!$Q$8,F43='Gear Train '!$Q$7),VLOOKUP(E43,$C$14:$L$513,7,FALSE),IF(D43='Gear Train '!$Q$3,VLOOKUP(C43,$P$14:$T$513,5,FALSE),VLOOKUP(E43,$C$14:$L$513,7,FALSE)*L43)))</f>
        <v>12</v>
      </c>
      <c r="J43" s="23">
        <f>IF(C43="","",IF(OR(D43='Gear Train '!$Q$7,D43='Gear Train '!$Q$8,F43='Gear Train '!$Q$7),VLOOKUP(E43,$C$14:$L$513,8,FALSE),IF(D43='Gear Train '!$Q$3,E43/I43,VLOOKUP(E43,$C$14:$L$513,8,FALSE)/L43)))</f>
        <v>0.41666666666666674</v>
      </c>
      <c r="K43" s="23">
        <f t="shared" si="6"/>
        <v>150.00000000000003</v>
      </c>
      <c r="L43" s="23">
        <f>IF(C43="","",IF(OR(D43='Gear Train '!$Q$7,D43='Gear Train '!$Q$8,F43='Gear Train '!$Q$7),VLOOKUP(E43,$C$14:$L$513,10,FALSE),IF(D43='Gear Train '!$Q$3,"-",IF(F43='Gear Train '!$Q$3,1,H43/VLOOKUP(E43,$P$14:$S$513,4,FALSE)))))</f>
        <v>6</v>
      </c>
      <c r="M43" s="23" t="str">
        <f t="shared" si="2"/>
        <v/>
      </c>
      <c r="N43" s="24" t="str">
        <f t="shared" si="4"/>
        <v/>
      </c>
      <c r="P43" s="29" t="s">
        <v>77</v>
      </c>
      <c r="Q43" s="18" t="s">
        <v>0</v>
      </c>
      <c r="R43" s="25"/>
      <c r="S43" s="25">
        <v>8</v>
      </c>
      <c r="T43" s="25"/>
      <c r="V43" s="26"/>
      <c r="W43" s="27"/>
      <c r="X43" s="28" t="str">
        <f t="shared" si="3"/>
        <v/>
      </c>
      <c r="Y43" s="24" t="str">
        <f t="shared" si="5"/>
        <v/>
      </c>
      <c r="AF43" s="1"/>
      <c r="AG43" s="1"/>
    </row>
    <row r="44" spans="2:33">
      <c r="B44" s="17"/>
      <c r="C44" s="18" t="s">
        <v>78</v>
      </c>
      <c r="D44" s="19" t="str">
        <f t="shared" si="0"/>
        <v>Gear</v>
      </c>
      <c r="E44" s="20" t="s">
        <v>77</v>
      </c>
      <c r="F44" s="21" t="str">
        <f t="shared" si="1"/>
        <v>Gear</v>
      </c>
      <c r="G44" s="22">
        <f>IF(C44="","",IF(D44='Gear Train '!$Q$3,"-",VLOOKUP(C44,$P$14:$R$513,3,FALSE)))</f>
        <v>0</v>
      </c>
      <c r="H44" s="22">
        <f>IF(C44="","",IF(OR(D44='Gear Train '!$Q$7,D44='Gear Train '!$Q$3,D44='Gear Train '!$Q$8),"-",VLOOKUP(C44,$P$14:$S$513,4,FALSE)))</f>
        <v>80</v>
      </c>
      <c r="I44" s="23">
        <f>IF(C44="","",IF(OR(D44='Gear Train '!$Q$7,D44='Gear Train '!$Q$8,F44='Gear Train '!$Q$7),VLOOKUP(E44,$C$14:$L$513,7,FALSE),IF(D44='Gear Train '!$Q$3,VLOOKUP(C44,$P$14:$T$513,5,FALSE),VLOOKUP(E44,$C$14:$L$513,7,FALSE)*L44)))</f>
        <v>120</v>
      </c>
      <c r="J44" s="23">
        <f>IF(C44="","",IF(OR(D44='Gear Train '!$Q$7,D44='Gear Train '!$Q$8,F44='Gear Train '!$Q$7),VLOOKUP(E44,$C$14:$L$513,8,FALSE),IF(D44='Gear Train '!$Q$3,E44/I44,VLOOKUP(E44,$C$14:$L$513,8,FALSE)/L44)))</f>
        <v>4.1666666666666671E-2</v>
      </c>
      <c r="K44" s="23">
        <f t="shared" si="6"/>
        <v>15.000000000000002</v>
      </c>
      <c r="L44" s="23">
        <f>IF(C44="","",IF(OR(D44='Gear Train '!$Q$7,D44='Gear Train '!$Q$8,F44='Gear Train '!$Q$7),VLOOKUP(E44,$C$14:$L$513,10,FALSE),IF(D44='Gear Train '!$Q$3,"-",IF(F44='Gear Train '!$Q$3,1,H44/VLOOKUP(E44,$P$14:$S$513,4,FALSE)))))</f>
        <v>10</v>
      </c>
      <c r="M44" s="23" t="str">
        <f t="shared" si="2"/>
        <v/>
      </c>
      <c r="N44" s="24" t="str">
        <f t="shared" si="4"/>
        <v/>
      </c>
      <c r="P44" s="29" t="s">
        <v>79</v>
      </c>
      <c r="Q44" s="18" t="s">
        <v>2</v>
      </c>
      <c r="R44" s="25"/>
      <c r="S44" s="25"/>
      <c r="T44" s="25"/>
      <c r="V44" s="26"/>
      <c r="W44" s="27"/>
      <c r="X44" s="28" t="str">
        <f t="shared" si="3"/>
        <v/>
      </c>
      <c r="Y44" s="24" t="str">
        <f t="shared" si="5"/>
        <v/>
      </c>
      <c r="AF44" s="1"/>
      <c r="AG44" s="1"/>
    </row>
    <row r="45" spans="2:33">
      <c r="B45" s="17"/>
      <c r="C45" s="18" t="s">
        <v>80</v>
      </c>
      <c r="D45" s="19" t="str">
        <f t="shared" si="0"/>
        <v>Axis</v>
      </c>
      <c r="E45" s="20" t="s">
        <v>78</v>
      </c>
      <c r="F45" s="21" t="str">
        <f t="shared" si="1"/>
        <v>Gear</v>
      </c>
      <c r="G45" s="22">
        <f>IF(C45="","",IF(D45='Gear Train '!$Q$3,"-",VLOOKUP(C45,$P$14:$R$513,3,FALSE)))</f>
        <v>0</v>
      </c>
      <c r="H45" s="22" t="str">
        <f>IF(C45="","",IF(OR(D45='Gear Train '!$Q$7,D45='Gear Train '!$Q$3,D45='Gear Train '!$Q$8),"-",VLOOKUP(C45,$P$14:$S$513,4,FALSE)))</f>
        <v>-</v>
      </c>
      <c r="I45" s="23">
        <f>IF(C45="","",IF(OR(D45='Gear Train '!$Q$7,D45='Gear Train '!$Q$8,F45='Gear Train '!$Q$7),VLOOKUP(E45,$C$14:$L$513,7,FALSE),IF(D45='Gear Train '!$Q$3,VLOOKUP(C45,$P$14:$T$513,5,FALSE),VLOOKUP(E45,$C$14:$L$513,7,FALSE)*L45)))</f>
        <v>120</v>
      </c>
      <c r="J45" s="23">
        <f>IF(C45="","",IF(OR(D45='Gear Train '!$Q$7,D45='Gear Train '!$Q$8,F45='Gear Train '!$Q$7),VLOOKUP(E45,$C$14:$L$513,8,FALSE),IF(D45='Gear Train '!$Q$3,E45/I45,VLOOKUP(E45,$C$14:$L$513,8,FALSE)/L45)))</f>
        <v>4.1666666666666671E-2</v>
      </c>
      <c r="K45" s="23">
        <f t="shared" si="6"/>
        <v>15.000000000000002</v>
      </c>
      <c r="L45" s="23">
        <f>IF(C45="","",IF(OR(D45='Gear Train '!$Q$7,D45='Gear Train '!$Q$8,F45='Gear Train '!$Q$7),VLOOKUP(E45,$C$14:$L$513,10,FALSE),IF(D45='Gear Train '!$Q$3,"-",IF(F45='Gear Train '!$Q$3,1,H45/VLOOKUP(E45,$P$14:$S$513,4,FALSE)))))</f>
        <v>10</v>
      </c>
      <c r="M45" s="23" t="str">
        <f t="shared" si="2"/>
        <v/>
      </c>
      <c r="N45" s="24" t="str">
        <f t="shared" si="4"/>
        <v/>
      </c>
      <c r="P45" s="29" t="s">
        <v>81</v>
      </c>
      <c r="Q45" s="18" t="s">
        <v>0</v>
      </c>
      <c r="R45" s="25"/>
      <c r="S45" s="25">
        <v>59</v>
      </c>
      <c r="T45" s="25"/>
      <c r="V45" s="26"/>
      <c r="W45" s="27"/>
      <c r="X45" s="28" t="str">
        <f t="shared" si="3"/>
        <v/>
      </c>
      <c r="Y45" s="24" t="str">
        <f t="shared" si="5"/>
        <v/>
      </c>
      <c r="AF45" s="1"/>
      <c r="AG45" s="1"/>
    </row>
    <row r="46" spans="2:33">
      <c r="B46" s="17"/>
      <c r="C46" s="18" t="s">
        <v>82</v>
      </c>
      <c r="D46" s="19" t="str">
        <f t="shared" si="0"/>
        <v>Gear</v>
      </c>
      <c r="E46" s="20" t="s">
        <v>80</v>
      </c>
      <c r="F46" s="21" t="str">
        <f t="shared" si="1"/>
        <v>Axis</v>
      </c>
      <c r="G46" s="22">
        <f>IF(C46="","",IF(D46='Gear Train '!$Q$3,"-",VLOOKUP(C46,$P$14:$R$513,3,FALSE)))</f>
        <v>0</v>
      </c>
      <c r="H46" s="22">
        <f>IF(C46="","",IF(OR(D46='Gear Train '!$Q$7,D46='Gear Train '!$Q$3,D46='Gear Train '!$Q$8),"-",VLOOKUP(C46,$P$14:$S$513,4,FALSE)))</f>
        <v>12</v>
      </c>
      <c r="I46" s="23">
        <f>IF(C46="","",IF(OR(D46='Gear Train '!$Q$7,D46='Gear Train '!$Q$8,F46='Gear Train '!$Q$7),VLOOKUP(E46,$C$14:$L$513,7,FALSE),IF(D46='Gear Train '!$Q$3,VLOOKUP(C46,$P$14:$T$513,5,FALSE),VLOOKUP(E46,$C$14:$L$513,7,FALSE)*L46)))</f>
        <v>120</v>
      </c>
      <c r="J46" s="23">
        <f>IF(C46="","",IF(OR(D46='Gear Train '!$Q$7,D46='Gear Train '!$Q$8,F46='Gear Train '!$Q$7),VLOOKUP(E46,$C$14:$L$513,8,FALSE),IF(D46='Gear Train '!$Q$3,E46/I46,VLOOKUP(E46,$C$14:$L$513,8,FALSE)/L46)))</f>
        <v>4.1666666666666671E-2</v>
      </c>
      <c r="K46" s="23">
        <f t="shared" si="6"/>
        <v>15.000000000000002</v>
      </c>
      <c r="L46" s="23">
        <f>IF(C46="","",IF(OR(D46='Gear Train '!$Q$7,D46='Gear Train '!$Q$8,F46='Gear Train '!$Q$7),VLOOKUP(E46,$C$14:$L$513,10,FALSE),IF(D46='Gear Train '!$Q$3,"-",IF(F46='Gear Train '!$Q$3,1,H46/VLOOKUP(E46,$P$14:$S$513,4,FALSE)))))</f>
        <v>10</v>
      </c>
      <c r="M46" s="23" t="str">
        <f t="shared" si="2"/>
        <v/>
      </c>
      <c r="N46" s="24" t="str">
        <f t="shared" si="4"/>
        <v/>
      </c>
      <c r="P46" s="29" t="s">
        <v>83</v>
      </c>
      <c r="Q46" s="18" t="s">
        <v>0</v>
      </c>
      <c r="R46" s="25"/>
      <c r="S46" s="25">
        <v>37</v>
      </c>
      <c r="T46" s="25"/>
      <c r="V46" s="26"/>
      <c r="W46" s="27"/>
      <c r="X46" s="28" t="str">
        <f t="shared" si="3"/>
        <v/>
      </c>
      <c r="Y46" s="24" t="str">
        <f t="shared" si="5"/>
        <v/>
      </c>
      <c r="AF46" s="1"/>
      <c r="AG46" s="1"/>
    </row>
    <row r="47" spans="2:33">
      <c r="B47" s="17"/>
      <c r="C47" s="18" t="s">
        <v>84</v>
      </c>
      <c r="D47" s="19" t="str">
        <f t="shared" si="0"/>
        <v>Gear</v>
      </c>
      <c r="E47" s="20" t="s">
        <v>82</v>
      </c>
      <c r="F47" s="21" t="str">
        <f t="shared" si="1"/>
        <v>Gear</v>
      </c>
      <c r="G47" s="22">
        <f>IF(C47="","",IF(D47='Gear Train '!$Q$3,"-",VLOOKUP(C47,$P$14:$R$513,3,FALSE)))</f>
        <v>0</v>
      </c>
      <c r="H47" s="22">
        <f>IF(C47="","",IF(OR(D47='Gear Train '!$Q$7,D47='Gear Train '!$Q$3,D47='Gear Train '!$Q$8),"-",VLOOKUP(C47,$P$14:$S$513,4,FALSE)))</f>
        <v>60</v>
      </c>
      <c r="I47" s="23">
        <f>IF(C47="","",IF(OR(D47='Gear Train '!$Q$7,D47='Gear Train '!$Q$8,F47='Gear Train '!$Q$7),VLOOKUP(E47,$C$14:$L$513,7,FALSE),IF(D47='Gear Train '!$Q$3,VLOOKUP(C47,$P$14:$T$513,5,FALSE),VLOOKUP(E47,$C$14:$L$513,7,FALSE)*L47)))</f>
        <v>600</v>
      </c>
      <c r="J47" s="23">
        <f>IF(C47="","",IF(OR(D47='Gear Train '!$Q$7,D47='Gear Train '!$Q$8,F47='Gear Train '!$Q$7),VLOOKUP(E47,$C$14:$L$513,8,FALSE),IF(D47='Gear Train '!$Q$3,E47/I47,VLOOKUP(E47,$C$14:$L$513,8,FALSE)/L47)))</f>
        <v>8.333333333333335E-3</v>
      </c>
      <c r="K47" s="23">
        <f t="shared" si="6"/>
        <v>3.0000000000000004</v>
      </c>
      <c r="L47" s="23">
        <f>IF(C47="","",IF(OR(D47='Gear Train '!$Q$7,D47='Gear Train '!$Q$8,F47='Gear Train '!$Q$7),VLOOKUP(E47,$C$14:$L$513,10,FALSE),IF(D47='Gear Train '!$Q$3,"-",IF(F47='Gear Train '!$Q$3,1,H47/VLOOKUP(E47,$P$14:$S$513,4,FALSE)))))</f>
        <v>5</v>
      </c>
      <c r="M47" s="23" t="str">
        <f t="shared" si="2"/>
        <v/>
      </c>
      <c r="N47" s="24" t="str">
        <f t="shared" si="4"/>
        <v/>
      </c>
      <c r="P47" s="29" t="s">
        <v>85</v>
      </c>
      <c r="Q47" s="18" t="s">
        <v>0</v>
      </c>
      <c r="R47" s="25"/>
      <c r="S47" s="25">
        <v>42</v>
      </c>
      <c r="T47" s="25"/>
      <c r="V47" s="26"/>
      <c r="W47" s="27"/>
      <c r="X47" s="28" t="str">
        <f t="shared" si="3"/>
        <v/>
      </c>
      <c r="Y47" s="24" t="str">
        <f t="shared" si="5"/>
        <v/>
      </c>
      <c r="AF47" s="1"/>
      <c r="AG47" s="1"/>
    </row>
    <row r="48" spans="2:33">
      <c r="B48" s="17"/>
      <c r="C48" s="18" t="s">
        <v>86</v>
      </c>
      <c r="D48" s="19" t="str">
        <f t="shared" si="0"/>
        <v>Axis</v>
      </c>
      <c r="E48" s="20" t="s">
        <v>84</v>
      </c>
      <c r="F48" s="21" t="str">
        <f t="shared" si="1"/>
        <v>Gear</v>
      </c>
      <c r="G48" s="22">
        <f>IF(C48="","",IF(D48='Gear Train '!$Q$3,"-",VLOOKUP(C48,$P$14:$R$513,3,FALSE)))</f>
        <v>0</v>
      </c>
      <c r="H48" s="22" t="str">
        <f>IF(C48="","",IF(OR(D48='Gear Train '!$Q$7,D48='Gear Train '!$Q$3,D48='Gear Train '!$Q$8),"-",VLOOKUP(C48,$P$14:$S$513,4,FALSE)))</f>
        <v>-</v>
      </c>
      <c r="I48" s="23">
        <f>IF(C48="","",IF(OR(D48='Gear Train '!$Q$7,D48='Gear Train '!$Q$8,F48='Gear Train '!$Q$7),VLOOKUP(E48,$C$14:$L$513,7,FALSE),IF(D48='Gear Train '!$Q$3,VLOOKUP(C48,$P$14:$T$513,5,FALSE),VLOOKUP(E48,$C$14:$L$513,7,FALSE)*L48)))</f>
        <v>600</v>
      </c>
      <c r="J48" s="23">
        <f>IF(C48="","",IF(OR(D48='Gear Train '!$Q$7,D48='Gear Train '!$Q$8,F48='Gear Train '!$Q$7),VLOOKUP(E48,$C$14:$L$513,8,FALSE),IF(D48='Gear Train '!$Q$3,E48/I48,VLOOKUP(E48,$C$14:$L$513,8,FALSE)/L48)))</f>
        <v>8.333333333333335E-3</v>
      </c>
      <c r="K48" s="23">
        <f t="shared" si="6"/>
        <v>3.0000000000000004</v>
      </c>
      <c r="L48" s="23">
        <f>IF(C48="","",IF(OR(D48='Gear Train '!$Q$7,D48='Gear Train '!$Q$8,F48='Gear Train '!$Q$7),VLOOKUP(E48,$C$14:$L$513,10,FALSE),IF(D48='Gear Train '!$Q$3,"-",IF(F48='Gear Train '!$Q$3,1,H48/VLOOKUP(E48,$P$14:$S$513,4,FALSE)))))</f>
        <v>5</v>
      </c>
      <c r="M48" s="23" t="str">
        <f t="shared" si="2"/>
        <v/>
      </c>
      <c r="N48" s="24" t="str">
        <f t="shared" si="4"/>
        <v/>
      </c>
      <c r="P48" s="29" t="s">
        <v>87</v>
      </c>
      <c r="Q48" s="18" t="s">
        <v>0</v>
      </c>
      <c r="R48" s="25"/>
      <c r="S48" s="25">
        <v>30</v>
      </c>
      <c r="T48" s="25"/>
      <c r="V48" s="26"/>
      <c r="W48" s="27"/>
      <c r="X48" s="28" t="str">
        <f t="shared" si="3"/>
        <v/>
      </c>
      <c r="Y48" s="24" t="str">
        <f t="shared" si="5"/>
        <v/>
      </c>
      <c r="AF48" s="1"/>
      <c r="AG48" s="1"/>
    </row>
    <row r="49" spans="2:33">
      <c r="B49" s="17"/>
      <c r="C49" s="18" t="s">
        <v>88</v>
      </c>
      <c r="D49" s="19" t="str">
        <f t="shared" si="0"/>
        <v>Gear</v>
      </c>
      <c r="E49" s="20" t="s">
        <v>86</v>
      </c>
      <c r="F49" s="21" t="str">
        <f t="shared" si="1"/>
        <v>Axis</v>
      </c>
      <c r="G49" s="22">
        <f>IF(C49="","",IF(D49='Gear Train '!$Q$3,"-",VLOOKUP(C49,$P$14:$R$513,3,FALSE)))</f>
        <v>0</v>
      </c>
      <c r="H49" s="22">
        <f>IF(C49="","",IF(OR(D49='Gear Train '!$Q$7,D49='Gear Train '!$Q$3,D49='Gear Train '!$Q$8),"-",VLOOKUP(C49,$P$14:$S$513,4,FALSE)))</f>
        <v>6</v>
      </c>
      <c r="I49" s="23">
        <f>IF(C49="","",IF(OR(D49='Gear Train '!$Q$7,D49='Gear Train '!$Q$8,F49='Gear Train '!$Q$7),VLOOKUP(E49,$C$14:$L$513,7,FALSE),IF(D49='Gear Train '!$Q$3,VLOOKUP(C49,$P$14:$T$513,5,FALSE),VLOOKUP(E49,$C$14:$L$513,7,FALSE)*L49)))</f>
        <v>600</v>
      </c>
      <c r="J49" s="23">
        <f>IF(C49="","",IF(OR(D49='Gear Train '!$Q$7,D49='Gear Train '!$Q$8,F49='Gear Train '!$Q$7),VLOOKUP(E49,$C$14:$L$513,8,FALSE),IF(D49='Gear Train '!$Q$3,E49/I49,VLOOKUP(E49,$C$14:$L$513,8,FALSE)/L49)))</f>
        <v>8.333333333333335E-3</v>
      </c>
      <c r="K49" s="23">
        <f t="shared" si="6"/>
        <v>3.0000000000000004</v>
      </c>
      <c r="L49" s="23">
        <f>IF(C49="","",IF(OR(D49='Gear Train '!$Q$7,D49='Gear Train '!$Q$8,F49='Gear Train '!$Q$7),VLOOKUP(E49,$C$14:$L$513,10,FALSE),IF(D49='Gear Train '!$Q$3,"-",IF(F49='Gear Train '!$Q$3,1,H49/VLOOKUP(E49,$P$14:$S$513,4,FALSE)))))</f>
        <v>5</v>
      </c>
      <c r="M49" s="23" t="str">
        <f t="shared" si="2"/>
        <v/>
      </c>
      <c r="N49" s="24" t="str">
        <f t="shared" si="4"/>
        <v/>
      </c>
      <c r="P49" s="29" t="s">
        <v>89</v>
      </c>
      <c r="Q49" s="18" t="s">
        <v>0</v>
      </c>
      <c r="R49" s="25"/>
      <c r="S49" s="25">
        <v>584</v>
      </c>
      <c r="T49" s="25"/>
      <c r="V49" s="26"/>
      <c r="W49" s="27"/>
      <c r="X49" s="28" t="str">
        <f t="shared" si="3"/>
        <v/>
      </c>
      <c r="Y49" s="24" t="str">
        <f t="shared" si="5"/>
        <v/>
      </c>
      <c r="AF49" s="1"/>
      <c r="AG49" s="1"/>
    </row>
    <row r="50" spans="2:33">
      <c r="B50" s="17"/>
      <c r="C50" s="18" t="s">
        <v>90</v>
      </c>
      <c r="D50" s="19" t="str">
        <f t="shared" si="0"/>
        <v>Gear</v>
      </c>
      <c r="E50" s="20" t="s">
        <v>88</v>
      </c>
      <c r="F50" s="21" t="str">
        <f t="shared" si="1"/>
        <v>Gear</v>
      </c>
      <c r="G50" s="22">
        <f>IF(C50="","",IF(D50='Gear Train '!$Q$3,"-",VLOOKUP(C50,$P$14:$R$513,3,FALSE)))</f>
        <v>0</v>
      </c>
      <c r="H50" s="22">
        <f>IF(C50="","",IF(OR(D50='Gear Train '!$Q$7,D50='Gear Train '!$Q$3,D50='Gear Train '!$Q$8),"-",VLOOKUP(C50,$P$14:$S$513,4,FALSE)))</f>
        <v>68</v>
      </c>
      <c r="I50" s="23">
        <f>IF(C50="","",IF(OR(D50='Gear Train '!$Q$7,D50='Gear Train '!$Q$8,F50='Gear Train '!$Q$7),VLOOKUP(E50,$C$14:$L$513,7,FALSE),IF(D50='Gear Train '!$Q$3,VLOOKUP(C50,$P$14:$T$513,5,FALSE),VLOOKUP(E50,$C$14:$L$513,7,FALSE)*L50)))</f>
        <v>6800</v>
      </c>
      <c r="J50" s="23">
        <f>IF(C50="","",IF(OR(D50='Gear Train '!$Q$7,D50='Gear Train '!$Q$8,F50='Gear Train '!$Q$7),VLOOKUP(E50,$C$14:$L$513,8,FALSE),IF(D50='Gear Train '!$Q$3,E50/I50,VLOOKUP(E50,$C$14:$L$513,8,FALSE)/L50)))</f>
        <v>7.3529411764705892E-4</v>
      </c>
      <c r="K50" s="23">
        <f t="shared" si="6"/>
        <v>0.26470588235294124</v>
      </c>
      <c r="L50" s="23">
        <f>IF(C50="","",IF(OR(D50='Gear Train '!$Q$7,D50='Gear Train '!$Q$8,F50='Gear Train '!$Q$7),VLOOKUP(E50,$C$14:$L$513,10,FALSE),IF(D50='Gear Train '!$Q$3,"-",IF(F50='Gear Train '!$Q$3,1,H50/VLOOKUP(E50,$P$14:$S$513,4,FALSE)))))</f>
        <v>11.333333333333334</v>
      </c>
      <c r="M50" s="23" t="str">
        <f t="shared" si="2"/>
        <v/>
      </c>
      <c r="N50" s="24" t="str">
        <f t="shared" si="4"/>
        <v/>
      </c>
      <c r="P50" s="29" t="s">
        <v>91</v>
      </c>
      <c r="Q50" s="18" t="s">
        <v>0</v>
      </c>
      <c r="R50" s="25"/>
      <c r="S50" s="25">
        <v>6</v>
      </c>
      <c r="T50" s="25"/>
      <c r="V50" s="26"/>
      <c r="W50" s="27"/>
      <c r="X50" s="28" t="str">
        <f t="shared" si="3"/>
        <v/>
      </c>
      <c r="Y50" s="24" t="str">
        <f t="shared" si="5"/>
        <v/>
      </c>
      <c r="AF50" s="1"/>
      <c r="AG50" s="1"/>
    </row>
    <row r="51" spans="2:33">
      <c r="B51" s="17" t="s">
        <v>48</v>
      </c>
      <c r="C51" s="18" t="s">
        <v>48</v>
      </c>
      <c r="D51" s="19" t="str">
        <f t="shared" si="0"/>
        <v>Pointer</v>
      </c>
      <c r="E51" s="20" t="s">
        <v>90</v>
      </c>
      <c r="F51" s="21" t="str">
        <f t="shared" si="1"/>
        <v>Gear</v>
      </c>
      <c r="G51" s="22">
        <f>IF(C51="","",IF(D51='Gear Train '!$Q$3,"-",VLOOKUP(C51,$P$14:$R$513,3,FALSE)))</f>
        <v>0</v>
      </c>
      <c r="H51" s="22" t="str">
        <f>IF(C51="","",IF(OR(D51='Gear Train '!$Q$7,D51='Gear Train '!$Q$3,D51='Gear Train '!$Q$8),"-",VLOOKUP(C51,$P$14:$S$513,4,FALSE)))</f>
        <v>-</v>
      </c>
      <c r="I51" s="23">
        <f>IF(C51="","",IF(OR(D51='Gear Train '!$Q$7,D51='Gear Train '!$Q$8,F51='Gear Train '!$Q$7),VLOOKUP(E51,$C$14:$L$513,7,FALSE),IF(D51='Gear Train '!$Q$3,VLOOKUP(C51,$P$14:$T$513,5,FALSE),VLOOKUP(E51,$C$14:$L$513,7,FALSE)*L51)))</f>
        <v>6800</v>
      </c>
      <c r="J51" s="23">
        <f>IF(C51="","",IF(OR(D51='Gear Train '!$Q$7,D51='Gear Train '!$Q$8,F51='Gear Train '!$Q$7),VLOOKUP(E51,$C$14:$L$513,8,FALSE),IF(D51='Gear Train '!$Q$3,E51/I51,VLOOKUP(E51,$C$14:$L$513,8,FALSE)/L51)))</f>
        <v>7.3529411764705892E-4</v>
      </c>
      <c r="K51" s="23">
        <f t="shared" si="6"/>
        <v>0.26470588235294124</v>
      </c>
      <c r="L51" s="23">
        <f>IF(C51="","",IF(OR(D51='Gear Train '!$Q$7,D51='Gear Train '!$Q$8,F51='Gear Train '!$Q$7),VLOOKUP(E51,$C$14:$L$513,10,FALSE),IF(D51='Gear Train '!$Q$3,"-",IF(F51='Gear Train '!$Q$3,1,H51/VLOOKUP(E51,$P$14:$S$513,4,FALSE)))))</f>
        <v>11.333333333333334</v>
      </c>
      <c r="M51" s="23">
        <f t="shared" si="2"/>
        <v>6793</v>
      </c>
      <c r="N51" s="24">
        <f t="shared" si="4"/>
        <v>-1.0304725452672248E-3</v>
      </c>
      <c r="P51" s="18" t="s">
        <v>92</v>
      </c>
      <c r="Q51" s="18" t="s">
        <v>2</v>
      </c>
      <c r="R51" s="25"/>
      <c r="S51" s="25"/>
      <c r="T51" s="25"/>
      <c r="V51" s="26"/>
      <c r="W51" s="27"/>
      <c r="X51" s="28" t="str">
        <f t="shared" si="3"/>
        <v/>
      </c>
      <c r="Y51" s="24" t="str">
        <f t="shared" si="5"/>
        <v/>
      </c>
      <c r="AF51" s="1"/>
      <c r="AG51" s="1"/>
    </row>
    <row r="52" spans="2:33">
      <c r="B52" s="17"/>
      <c r="C52" s="18"/>
      <c r="D52" s="19" t="str">
        <f t="shared" si="0"/>
        <v/>
      </c>
      <c r="E52" s="20"/>
      <c r="F52" s="21" t="str">
        <f t="shared" si="1"/>
        <v/>
      </c>
      <c r="G52" s="22" t="str">
        <f>IF(C52="","",IF(D52='Gear Train '!$Q$3,"-",VLOOKUP(C52,$P$14:$R$513,3,FALSE)))</f>
        <v/>
      </c>
      <c r="H52" s="22" t="str">
        <f>IF(C52="","",IF(OR(D52='Gear Train '!$Q$7,D52='Gear Train '!$Q$3,D52='Gear Train '!$Q$8),"-",VLOOKUP(C52,$P$14:$S$513,4,FALSE)))</f>
        <v/>
      </c>
      <c r="I52" s="23" t="str">
        <f>IF(C52="","",IF(OR(D52='Gear Train '!$Q$7,D52='Gear Train '!$Q$8,F52='Gear Train '!$Q$7),VLOOKUP(E52,$C$14:$L$513,7,FALSE),IF(D52='Gear Train '!$Q$3,VLOOKUP(C52,$P$14:$T$513,5,FALSE),VLOOKUP(E52,$C$14:$L$513,7,FALSE)*L52)))</f>
        <v/>
      </c>
      <c r="J52" s="23" t="str">
        <f>IF(C52="","",IF(OR(D52='Gear Train '!$Q$7,D52='Gear Train '!$Q$8,F52='Gear Train '!$Q$7),VLOOKUP(E52,$C$14:$L$513,8,FALSE),IF(D52='Gear Train '!$Q$3,E52/I52,VLOOKUP(E52,$C$14:$L$513,8,FALSE)/L52)))</f>
        <v/>
      </c>
      <c r="K52" s="23" t="str">
        <f t="shared" si="6"/>
        <v/>
      </c>
      <c r="L52" s="23" t="str">
        <f>IF(C52="","",IF(OR(D52='Gear Train '!$Q$7,D52='Gear Train '!$Q$8,F52='Gear Train '!$Q$7),VLOOKUP(E52,$C$14:$L$513,10,FALSE),IF(D52='Gear Train '!$Q$3,"-",IF(F52='Gear Train '!$Q$3,1,H52/VLOOKUP(E52,$P$14:$S$513,4,FALSE)))))</f>
        <v/>
      </c>
      <c r="M52" s="23" t="str">
        <f t="shared" si="2"/>
        <v/>
      </c>
      <c r="N52" s="24" t="str">
        <f t="shared" si="4"/>
        <v/>
      </c>
      <c r="P52" s="18" t="s">
        <v>93</v>
      </c>
      <c r="Q52" s="18" t="s">
        <v>0</v>
      </c>
      <c r="R52" s="25"/>
      <c r="S52" s="25">
        <v>36</v>
      </c>
      <c r="T52" s="25"/>
      <c r="V52" s="26"/>
      <c r="W52" s="27"/>
      <c r="X52" s="28" t="str">
        <f t="shared" si="3"/>
        <v/>
      </c>
      <c r="Y52" s="24" t="str">
        <f t="shared" si="5"/>
        <v/>
      </c>
      <c r="AF52" s="1"/>
      <c r="AG52" s="1"/>
    </row>
    <row r="53" spans="2:33">
      <c r="B53" s="17"/>
      <c r="C53" s="18"/>
      <c r="D53" s="19" t="str">
        <f t="shared" si="0"/>
        <v/>
      </c>
      <c r="E53" s="20"/>
      <c r="F53" s="21" t="str">
        <f t="shared" si="1"/>
        <v/>
      </c>
      <c r="G53" s="22" t="str">
        <f>IF(C53="","",IF(D53='Gear Train '!$Q$3,"-",VLOOKUP(C53,$P$14:$R$513,3,FALSE)))</f>
        <v/>
      </c>
      <c r="H53" s="22" t="str">
        <f>IF(C53="","",IF(OR(D53='Gear Train '!$Q$7,D53='Gear Train '!$Q$3,D53='Gear Train '!$Q$8),"-",VLOOKUP(C53,$P$14:$S$513,4,FALSE)))</f>
        <v/>
      </c>
      <c r="I53" s="23" t="str">
        <f>IF(C53="","",IF(OR(D53='Gear Train '!$Q$7,D53='Gear Train '!$Q$8,F53='Gear Train '!$Q$7),VLOOKUP(E53,$C$14:$L$513,7,FALSE),IF(D53='Gear Train '!$Q$3,VLOOKUP(C53,$P$14:$T$513,5,FALSE),VLOOKUP(E53,$C$14:$L$513,7,FALSE)*L53)))</f>
        <v/>
      </c>
      <c r="J53" s="23" t="str">
        <f>IF(C53="","",IF(OR(D53='Gear Train '!$Q$7,D53='Gear Train '!$Q$8,F53='Gear Train '!$Q$7),VLOOKUP(E53,$C$14:$L$513,8,FALSE),IF(D53='Gear Train '!$Q$3,E53/I53,VLOOKUP(E53,$C$14:$L$513,8,FALSE)/L53)))</f>
        <v/>
      </c>
      <c r="K53" s="23" t="str">
        <f t="shared" si="6"/>
        <v/>
      </c>
      <c r="L53" s="23" t="str">
        <f>IF(C53="","",IF(OR(D53='Gear Train '!$Q$7,D53='Gear Train '!$Q$8,F53='Gear Train '!$Q$7),VLOOKUP(E53,$C$14:$L$513,10,FALSE),IF(D53='Gear Train '!$Q$3,"-",IF(F53='Gear Train '!$Q$3,1,H53/VLOOKUP(E53,$P$14:$S$513,4,FALSE)))))</f>
        <v/>
      </c>
      <c r="M53" s="23" t="str">
        <f t="shared" si="2"/>
        <v/>
      </c>
      <c r="N53" s="24" t="str">
        <f t="shared" si="4"/>
        <v/>
      </c>
      <c r="P53" s="18" t="s">
        <v>68</v>
      </c>
      <c r="Q53" s="18" t="s">
        <v>2</v>
      </c>
      <c r="R53" s="25"/>
      <c r="S53" s="25"/>
      <c r="T53" s="25"/>
      <c r="V53" s="26"/>
      <c r="W53" s="27"/>
      <c r="X53" s="28" t="str">
        <f t="shared" si="3"/>
        <v/>
      </c>
      <c r="Y53" s="24" t="str">
        <f t="shared" si="5"/>
        <v/>
      </c>
      <c r="AF53" s="1"/>
      <c r="AG53" s="1"/>
    </row>
    <row r="54" spans="2:33">
      <c r="B54" s="17"/>
      <c r="C54" s="18" t="s">
        <v>67</v>
      </c>
      <c r="D54" s="19" t="str">
        <f t="shared" si="0"/>
        <v>Gear</v>
      </c>
      <c r="E54" s="20" t="s">
        <v>52</v>
      </c>
      <c r="F54" s="21" t="str">
        <f t="shared" si="1"/>
        <v>Axis</v>
      </c>
      <c r="G54" s="22">
        <f>IF(C54="","",IF(D54='Gear Train '!$Q$3,"-",VLOOKUP(C54,$P$14:$R$513,3,FALSE)))</f>
        <v>0</v>
      </c>
      <c r="H54" s="22">
        <f>IF(C54="","",IF(OR(D54='Gear Train '!$Q$7,D54='Gear Train '!$Q$3,D54='Gear Train '!$Q$8),"-",VLOOKUP(C54,$P$14:$S$513,4,FALSE)))</f>
        <v>10</v>
      </c>
      <c r="I54" s="23">
        <f>IF(C54="","",IF(OR(D54='Gear Train '!$Q$7,D54='Gear Train '!$Q$8,F54='Gear Train '!$Q$7),VLOOKUP(E54,$C$14:$L$513,7,FALSE),IF(D54='Gear Train '!$Q$3,VLOOKUP(C54,$P$14:$T$513,5,FALSE),VLOOKUP(E54,$C$14:$L$513,7,FALSE)*L54)))</f>
        <v>0.83333333333333337</v>
      </c>
      <c r="J54" s="23">
        <f>IF(C54="","",IF(OR(D54='Gear Train '!$Q$7,D54='Gear Train '!$Q$8,F54='Gear Train '!$Q$7),VLOOKUP(E54,$C$14:$L$513,8,FALSE),IF(D54='Gear Train '!$Q$3,E54/I54,VLOOKUP(E54,$C$14:$L$513,8,FALSE)/L54)))</f>
        <v>6.0000000000000009</v>
      </c>
      <c r="K54" s="23">
        <f t="shared" si="6"/>
        <v>4.5474735088646412E-13</v>
      </c>
      <c r="L54" s="23">
        <f>IF(C54="","",IF(OR(D54='Gear Train '!$Q$7,D54='Gear Train '!$Q$8,F54='Gear Train '!$Q$7),VLOOKUP(E54,$C$14:$L$513,10,FALSE),IF(D54='Gear Train '!$Q$3,"-",IF(F54='Gear Train '!$Q$3,1,H54/VLOOKUP(E54,$P$14:$S$513,4,FALSE)))))</f>
        <v>6.666666666666667</v>
      </c>
      <c r="M54" s="23" t="str">
        <f t="shared" si="2"/>
        <v/>
      </c>
      <c r="N54" s="24" t="str">
        <f t="shared" si="4"/>
        <v/>
      </c>
      <c r="P54" s="18" t="s">
        <v>66</v>
      </c>
      <c r="Q54" s="18" t="s">
        <v>0</v>
      </c>
      <c r="R54" s="25"/>
      <c r="S54" s="25">
        <v>60</v>
      </c>
      <c r="T54" s="25"/>
      <c r="V54" s="26"/>
      <c r="W54" s="27"/>
      <c r="X54" s="28" t="str">
        <f t="shared" si="3"/>
        <v/>
      </c>
      <c r="Y54" s="24" t="str">
        <f t="shared" si="5"/>
        <v/>
      </c>
      <c r="AF54" s="1"/>
      <c r="AG54" s="1"/>
    </row>
    <row r="55" spans="2:33">
      <c r="B55" s="17"/>
      <c r="C55" s="18" t="s">
        <v>65</v>
      </c>
      <c r="D55" s="19" t="str">
        <f t="shared" si="0"/>
        <v>Gear</v>
      </c>
      <c r="E55" s="20" t="s">
        <v>67</v>
      </c>
      <c r="F55" s="21" t="str">
        <f t="shared" si="1"/>
        <v>Gear</v>
      </c>
      <c r="G55" s="22">
        <f>IF(C55="","",IF(D55='Gear Train '!$Q$3,"-",VLOOKUP(C55,$P$14:$R$513,3,FALSE)))</f>
        <v>0</v>
      </c>
      <c r="H55" s="22">
        <f>IF(C55="","",IF(OR(D55='Gear Train '!$Q$7,D55='Gear Train '!$Q$3,D55='Gear Train '!$Q$8),"-",VLOOKUP(C55,$P$14:$S$513,4,FALSE)))</f>
        <v>60</v>
      </c>
      <c r="I55" s="23">
        <f>IF(C55="","",IF(OR(D55='Gear Train '!$Q$7,D55='Gear Train '!$Q$8,F55='Gear Train '!$Q$7),VLOOKUP(E55,$C$14:$L$513,7,FALSE),IF(D55='Gear Train '!$Q$3,VLOOKUP(C55,$P$14:$T$513,5,FALSE),VLOOKUP(E55,$C$14:$L$513,7,FALSE)*L55)))</f>
        <v>5</v>
      </c>
      <c r="J55" s="23">
        <f>IF(C55="","",IF(OR(D55='Gear Train '!$Q$7,D55='Gear Train '!$Q$8,F55='Gear Train '!$Q$7),VLOOKUP(E55,$C$14:$L$513,8,FALSE),IF(D55='Gear Train '!$Q$3,E55/I55,VLOOKUP(E55,$C$14:$L$513,8,FALSE)/L55)))</f>
        <v>1.0000000000000002</v>
      </c>
      <c r="K55" s="23">
        <f t="shared" si="6"/>
        <v>5.6843418860808015E-14</v>
      </c>
      <c r="L55" s="23">
        <f>IF(C55="","",IF(OR(D55='Gear Train '!$Q$7,D55='Gear Train '!$Q$8,F55='Gear Train '!$Q$7),VLOOKUP(E55,$C$14:$L$513,10,FALSE),IF(D55='Gear Train '!$Q$3,"-",IF(F55='Gear Train '!$Q$3,1,H55/VLOOKUP(E55,$P$14:$S$513,4,FALSE)))))</f>
        <v>6</v>
      </c>
      <c r="M55" s="23" t="str">
        <f t="shared" si="2"/>
        <v/>
      </c>
      <c r="N55" s="24" t="str">
        <f t="shared" si="4"/>
        <v/>
      </c>
      <c r="P55" s="18" t="s">
        <v>70</v>
      </c>
      <c r="Q55" s="18" t="s">
        <v>2</v>
      </c>
      <c r="R55" s="25"/>
      <c r="S55" s="25"/>
      <c r="T55" s="25"/>
      <c r="V55" s="26"/>
      <c r="W55" s="27"/>
      <c r="X55" s="28" t="str">
        <f t="shared" si="3"/>
        <v/>
      </c>
      <c r="Y55" s="24" t="str">
        <f t="shared" si="5"/>
        <v/>
      </c>
      <c r="AF55" s="1"/>
      <c r="AG55" s="1"/>
    </row>
    <row r="56" spans="2:33">
      <c r="B56" s="17"/>
      <c r="C56" s="18" t="s">
        <v>61</v>
      </c>
      <c r="D56" s="19" t="str">
        <f t="shared" si="0"/>
        <v>Axis</v>
      </c>
      <c r="E56" s="20" t="s">
        <v>65</v>
      </c>
      <c r="F56" s="21" t="str">
        <f t="shared" si="1"/>
        <v>Gear</v>
      </c>
      <c r="G56" s="22">
        <f>IF(C56="","",IF(D56='Gear Train '!$Q$3,"-",VLOOKUP(C56,$P$14:$R$513,3,FALSE)))</f>
        <v>0</v>
      </c>
      <c r="H56" s="22" t="str">
        <f>IF(C56="","",IF(OR(D56='Gear Train '!$Q$7,D56='Gear Train '!$Q$3,D56='Gear Train '!$Q$8),"-",VLOOKUP(C56,$P$14:$S$513,4,FALSE)))</f>
        <v>-</v>
      </c>
      <c r="I56" s="23">
        <f>IF(C56="","",IF(OR(D56='Gear Train '!$Q$7,D56='Gear Train '!$Q$8,F56='Gear Train '!$Q$7),VLOOKUP(E56,$C$14:$L$513,7,FALSE),IF(D56='Gear Train '!$Q$3,VLOOKUP(C56,$P$14:$T$513,5,FALSE),VLOOKUP(E56,$C$14:$L$513,7,FALSE)*L56)))</f>
        <v>5</v>
      </c>
      <c r="J56" s="23">
        <f>IF(C56="","",IF(OR(D56='Gear Train '!$Q$7,D56='Gear Train '!$Q$8,F56='Gear Train '!$Q$7),VLOOKUP(E56,$C$14:$L$513,8,FALSE),IF(D56='Gear Train '!$Q$3,E56/I56,VLOOKUP(E56,$C$14:$L$513,8,FALSE)/L56)))</f>
        <v>1.0000000000000002</v>
      </c>
      <c r="K56" s="23">
        <f t="shared" si="6"/>
        <v>5.6843418860808015E-14</v>
      </c>
      <c r="L56" s="23">
        <f>IF(C56="","",IF(OR(D56='Gear Train '!$Q$7,D56='Gear Train '!$Q$8,F56='Gear Train '!$Q$7),VLOOKUP(E56,$C$14:$L$513,10,FALSE),IF(D56='Gear Train '!$Q$3,"-",IF(F56='Gear Train '!$Q$3,1,H56/VLOOKUP(E56,$P$14:$S$513,4,FALSE)))))</f>
        <v>6</v>
      </c>
      <c r="M56" s="23" t="str">
        <f t="shared" si="2"/>
        <v/>
      </c>
      <c r="N56" s="24" t="str">
        <f t="shared" si="4"/>
        <v/>
      </c>
      <c r="P56" s="18" t="s">
        <v>71</v>
      </c>
      <c r="Q56" s="18" t="s">
        <v>0</v>
      </c>
      <c r="R56" s="25"/>
      <c r="S56" s="25">
        <v>12</v>
      </c>
      <c r="T56" s="25"/>
      <c r="V56" s="26"/>
      <c r="W56" s="27"/>
      <c r="X56" s="28" t="str">
        <f t="shared" si="3"/>
        <v/>
      </c>
      <c r="Y56" s="24" t="str">
        <f t="shared" si="5"/>
        <v/>
      </c>
      <c r="AF56" s="1"/>
      <c r="AG56" s="1"/>
    </row>
    <row r="57" spans="2:33">
      <c r="B57" s="17"/>
      <c r="C57" s="18" t="s">
        <v>78</v>
      </c>
      <c r="D57" s="19" t="str">
        <f t="shared" si="0"/>
        <v>Gear</v>
      </c>
      <c r="E57" s="20" t="s">
        <v>77</v>
      </c>
      <c r="F57" s="21" t="str">
        <f t="shared" si="1"/>
        <v>Gear</v>
      </c>
      <c r="G57" s="22">
        <f>IF(C57="","",IF(D57='Gear Train '!$Q$3,"-",VLOOKUP(C57,$P$14:$R$513,3,FALSE)))</f>
        <v>0</v>
      </c>
      <c r="H57" s="22">
        <f>IF(C57="","",IF(OR(D57='Gear Train '!$Q$7,D57='Gear Train '!$Q$3,D57='Gear Train '!$Q$8),"-",VLOOKUP(C57,$P$14:$S$513,4,FALSE)))</f>
        <v>80</v>
      </c>
      <c r="I57" s="23">
        <f>IF(C57="","",IF(OR(D57='Gear Train '!$Q$7,D57='Gear Train '!$Q$8,F57='Gear Train '!$Q$7),VLOOKUP(E57,$C$14:$L$513,7,FALSE),IF(D57='Gear Train '!$Q$3,VLOOKUP(C57,$P$14:$T$513,5,FALSE),VLOOKUP(E57,$C$14:$L$513,7,FALSE)*L57)))</f>
        <v>120</v>
      </c>
      <c r="J57" s="23">
        <f>IF(C57="","",IF(OR(D57='Gear Train '!$Q$7,D57='Gear Train '!$Q$8,F57='Gear Train '!$Q$7),VLOOKUP(E57,$C$14:$L$513,8,FALSE),IF(D57='Gear Train '!$Q$3,E57/I57,VLOOKUP(E57,$C$14:$L$513,8,FALSE)/L57)))</f>
        <v>4.1666666666666671E-2</v>
      </c>
      <c r="K57" s="23">
        <f t="shared" si="6"/>
        <v>15.000000000000002</v>
      </c>
      <c r="L57" s="23">
        <f>IF(C57="","",IF(OR(D57='Gear Train '!$Q$7,D57='Gear Train '!$Q$8,F57='Gear Train '!$Q$7),VLOOKUP(E57,$C$14:$L$513,10,FALSE),IF(D57='Gear Train '!$Q$3,"-",IF(F57='Gear Train '!$Q$3,1,H57/VLOOKUP(E57,$P$14:$S$513,4,FALSE)))))</f>
        <v>10</v>
      </c>
      <c r="M57" s="23" t="str">
        <f t="shared" si="2"/>
        <v/>
      </c>
      <c r="N57" s="24" t="str">
        <f t="shared" si="4"/>
        <v/>
      </c>
      <c r="P57" s="18" t="s">
        <v>94</v>
      </c>
      <c r="Q57" s="18" t="s">
        <v>0</v>
      </c>
      <c r="R57" s="25"/>
      <c r="S57" s="25">
        <v>8</v>
      </c>
      <c r="T57" s="25"/>
      <c r="V57" s="26"/>
      <c r="W57" s="27"/>
      <c r="X57" s="28" t="str">
        <f t="shared" si="3"/>
        <v/>
      </c>
      <c r="Y57" s="24" t="str">
        <f t="shared" si="5"/>
        <v/>
      </c>
      <c r="AF57" s="1"/>
      <c r="AG57" s="1"/>
    </row>
    <row r="58" spans="2:33">
      <c r="B58" s="17"/>
      <c r="C58" s="18"/>
      <c r="D58" s="19" t="str">
        <f t="shared" si="0"/>
        <v/>
      </c>
      <c r="E58" s="20"/>
      <c r="F58" s="21" t="str">
        <f t="shared" si="1"/>
        <v/>
      </c>
      <c r="G58" s="22" t="str">
        <f>IF(C58="","",IF(D58='Gear Train '!$Q$3,"-",VLOOKUP(C58,$P$14:$R$513,3,FALSE)))</f>
        <v/>
      </c>
      <c r="H58" s="22" t="str">
        <f>IF(C58="","",IF(OR(D58='Gear Train '!$Q$7,D58='Gear Train '!$Q$3,D58='Gear Train '!$Q$8),"-",VLOOKUP(C58,$P$14:$S$513,4,FALSE)))</f>
        <v/>
      </c>
      <c r="I58" s="23" t="str">
        <f>IF(C58="","",IF(OR(D58='Gear Train '!$Q$7,D58='Gear Train '!$Q$8,F58='Gear Train '!$Q$7),VLOOKUP(E58,$C$14:$L$513,7,FALSE),IF(D58='Gear Train '!$Q$3,VLOOKUP(C58,$P$14:$T$513,5,FALSE),VLOOKUP(E58,$C$14:$L$513,7,FALSE)*L58)))</f>
        <v/>
      </c>
      <c r="J58" s="23" t="str">
        <f>IF(C58="","",IF(OR(D58='Gear Train '!$Q$7,D58='Gear Train '!$Q$8,F58='Gear Train '!$Q$7),VLOOKUP(E58,$C$14:$L$513,8,FALSE),IF(D58='Gear Train '!$Q$3,E58/I58,VLOOKUP(E58,$C$14:$L$513,8,FALSE)/L58)))</f>
        <v/>
      </c>
      <c r="K58" s="23" t="str">
        <f t="shared" si="6"/>
        <v/>
      </c>
      <c r="L58" s="23" t="str">
        <f>IF(C58="","",IF(OR(D58='Gear Train '!$Q$7,D58='Gear Train '!$Q$8,F58='Gear Train '!$Q$7),VLOOKUP(E58,$C$14:$L$513,10,FALSE),IF(D58='Gear Train '!$Q$3,"-",IF(F58='Gear Train '!$Q$3,1,H58/VLOOKUP(E58,$P$14:$S$513,4,FALSE)))))</f>
        <v/>
      </c>
      <c r="M58" s="23" t="str">
        <f t="shared" si="2"/>
        <v/>
      </c>
      <c r="N58" s="24" t="str">
        <f t="shared" si="4"/>
        <v/>
      </c>
      <c r="P58" s="18" t="s">
        <v>95</v>
      </c>
      <c r="Q58" s="18" t="s">
        <v>0</v>
      </c>
      <c r="R58" s="25"/>
      <c r="S58" s="25">
        <v>15</v>
      </c>
      <c r="T58" s="25"/>
      <c r="V58" s="26"/>
      <c r="W58" s="27"/>
      <c r="X58" s="28" t="str">
        <f t="shared" si="3"/>
        <v/>
      </c>
      <c r="Y58" s="24" t="str">
        <f t="shared" si="5"/>
        <v/>
      </c>
      <c r="AF58" s="1"/>
      <c r="AG58" s="1"/>
    </row>
    <row r="59" spans="2:33">
      <c r="B59" s="17"/>
      <c r="C59" s="18"/>
      <c r="D59" s="19" t="str">
        <f t="shared" si="0"/>
        <v/>
      </c>
      <c r="E59" s="20"/>
      <c r="F59" s="21" t="str">
        <f t="shared" si="1"/>
        <v/>
      </c>
      <c r="G59" s="22" t="str">
        <f>IF(C59="","",IF(D59='Gear Train '!$Q$3,"-",VLOOKUP(C59,$P$14:$R$513,3,FALSE)))</f>
        <v/>
      </c>
      <c r="H59" s="22" t="str">
        <f>IF(C59="","",IF(OR(D59='Gear Train '!$Q$7,D59='Gear Train '!$Q$3,D59='Gear Train '!$Q$8),"-",VLOOKUP(C59,$P$14:$S$513,4,FALSE)))</f>
        <v/>
      </c>
      <c r="I59" s="23" t="str">
        <f>IF(C59="","",IF(OR(D59='Gear Train '!$Q$7,D59='Gear Train '!$Q$8,F59='Gear Train '!$Q$7),VLOOKUP(E59,$C$14:$L$513,7,FALSE),IF(D59='Gear Train '!$Q$3,VLOOKUP(C59,$P$14:$T$513,5,FALSE),VLOOKUP(E59,$C$14:$L$513,7,FALSE)*L59)))</f>
        <v/>
      </c>
      <c r="J59" s="23" t="str">
        <f>IF(C59="","",IF(OR(D59='Gear Train '!$Q$7,D59='Gear Train '!$Q$8,F59='Gear Train '!$Q$7),VLOOKUP(E59,$C$14:$L$513,8,FALSE),IF(D59='Gear Train '!$Q$3,E59/I59,VLOOKUP(E59,$C$14:$L$513,8,FALSE)/L59)))</f>
        <v/>
      </c>
      <c r="K59" s="23" t="str">
        <f t="shared" si="6"/>
        <v/>
      </c>
      <c r="L59" s="23" t="str">
        <f>IF(C59="","",IF(OR(D59='Gear Train '!$Q$7,D59='Gear Train '!$Q$8,F59='Gear Train '!$Q$7),VLOOKUP(E59,$C$14:$L$513,10,FALSE),IF(D59='Gear Train '!$Q$3,"-",IF(F59='Gear Train '!$Q$3,1,H59/VLOOKUP(E59,$P$14:$S$513,4,FALSE)))))</f>
        <v/>
      </c>
      <c r="M59" s="23" t="str">
        <f t="shared" si="2"/>
        <v/>
      </c>
      <c r="N59" s="24" t="str">
        <f t="shared" si="4"/>
        <v/>
      </c>
      <c r="P59" s="18" t="s">
        <v>96</v>
      </c>
      <c r="Q59" s="18" t="s">
        <v>2</v>
      </c>
      <c r="R59" s="25"/>
      <c r="S59" s="25"/>
      <c r="T59" s="25"/>
      <c r="V59" s="26"/>
      <c r="W59" s="27"/>
      <c r="X59" s="28" t="str">
        <f t="shared" si="3"/>
        <v/>
      </c>
      <c r="Y59" s="24" t="str">
        <f t="shared" si="5"/>
        <v/>
      </c>
      <c r="AF59" s="1"/>
      <c r="AG59" s="1"/>
    </row>
    <row r="60" spans="2:33">
      <c r="B60" s="17"/>
      <c r="C60" s="18"/>
      <c r="D60" s="19" t="str">
        <f t="shared" si="0"/>
        <v/>
      </c>
      <c r="E60" s="20"/>
      <c r="F60" s="21" t="str">
        <f t="shared" si="1"/>
        <v/>
      </c>
      <c r="G60" s="22" t="str">
        <f>IF(C60="","",IF(D60='Gear Train '!$Q$3,"-",VLOOKUP(C60,$P$14:$R$513,3,FALSE)))</f>
        <v/>
      </c>
      <c r="H60" s="22" t="str">
        <f>IF(C60="","",IF(OR(D60='Gear Train '!$Q$7,D60='Gear Train '!$Q$3,D60='Gear Train '!$Q$8),"-",VLOOKUP(C60,$P$14:$S$513,4,FALSE)))</f>
        <v/>
      </c>
      <c r="I60" s="23" t="str">
        <f>IF(C60="","",IF(OR(D60='Gear Train '!$Q$7,D60='Gear Train '!$Q$8,F60='Gear Train '!$Q$7),VLOOKUP(E60,$C$14:$L$513,7,FALSE),IF(D60='Gear Train '!$Q$3,VLOOKUP(C60,$P$14:$T$513,5,FALSE),VLOOKUP(E60,$C$14:$L$513,7,FALSE)*L60)))</f>
        <v/>
      </c>
      <c r="J60" s="23" t="str">
        <f>IF(C60="","",IF(OR(D60='Gear Train '!$Q$7,D60='Gear Train '!$Q$8,F60='Gear Train '!$Q$7),VLOOKUP(E60,$C$14:$L$513,8,FALSE),IF(D60='Gear Train '!$Q$3,E60/I60,VLOOKUP(E60,$C$14:$L$513,8,FALSE)/L60)))</f>
        <v/>
      </c>
      <c r="K60" s="23" t="str">
        <f t="shared" si="6"/>
        <v/>
      </c>
      <c r="L60" s="23" t="str">
        <f>IF(C60="","",IF(OR(D60='Gear Train '!$Q$7,D60='Gear Train '!$Q$8,F60='Gear Train '!$Q$7),VLOOKUP(E60,$C$14:$L$513,10,FALSE),IF(D60='Gear Train '!$Q$3,"-",IF(F60='Gear Train '!$Q$3,1,H60/VLOOKUP(E60,$P$14:$S$513,4,FALSE)))))</f>
        <v/>
      </c>
      <c r="M60" s="23" t="str">
        <f t="shared" si="2"/>
        <v/>
      </c>
      <c r="N60" s="24" t="str">
        <f t="shared" si="4"/>
        <v/>
      </c>
      <c r="P60" s="18" t="s">
        <v>78</v>
      </c>
      <c r="Q60" s="18" t="s">
        <v>0</v>
      </c>
      <c r="R60" s="25"/>
      <c r="S60" s="25">
        <v>80</v>
      </c>
      <c r="T60" s="25"/>
      <c r="V60" s="26"/>
      <c r="W60" s="27"/>
      <c r="X60" s="28" t="str">
        <f t="shared" si="3"/>
        <v/>
      </c>
      <c r="Y60" s="24" t="str">
        <f t="shared" si="5"/>
        <v/>
      </c>
      <c r="AF60" s="1"/>
      <c r="AG60" s="1"/>
    </row>
    <row r="61" spans="2:33">
      <c r="B61" s="17"/>
      <c r="C61" s="18"/>
      <c r="D61" s="19" t="str">
        <f t="shared" si="0"/>
        <v/>
      </c>
      <c r="E61" s="20"/>
      <c r="F61" s="21" t="str">
        <f t="shared" si="1"/>
        <v/>
      </c>
      <c r="G61" s="22" t="str">
        <f>IF(C61="","",IF(D61='Gear Train '!$Q$3,"-",VLOOKUP(C61,$P$14:$R$513,3,FALSE)))</f>
        <v/>
      </c>
      <c r="H61" s="22" t="str">
        <f>IF(C61="","",IF(OR(D61='Gear Train '!$Q$7,D61='Gear Train '!$Q$3,D61='Gear Train '!$Q$8),"-",VLOOKUP(C61,$P$14:$S$513,4,FALSE)))</f>
        <v/>
      </c>
      <c r="I61" s="23" t="str">
        <f>IF(C61="","",IF(OR(D61='Gear Train '!$Q$7,D61='Gear Train '!$Q$8,F61='Gear Train '!$Q$7),VLOOKUP(E61,$C$14:$L$513,7,FALSE),IF(D61='Gear Train '!$Q$3,VLOOKUP(C61,$P$14:$T$513,5,FALSE),VLOOKUP(E61,$C$14:$L$513,7,FALSE)*L61)))</f>
        <v/>
      </c>
      <c r="J61" s="23" t="str">
        <f>IF(C61="","",IF(OR(D61='Gear Train '!$Q$7,D61='Gear Train '!$Q$8,F61='Gear Train '!$Q$7),VLOOKUP(E61,$C$14:$L$513,8,FALSE),IF(D61='Gear Train '!$Q$3,E61/I61,VLOOKUP(E61,$C$14:$L$513,8,FALSE)/L61)))</f>
        <v/>
      </c>
      <c r="K61" s="23" t="str">
        <f t="shared" si="6"/>
        <v/>
      </c>
      <c r="L61" s="23" t="str">
        <f>IF(C61="","",IF(OR(D61='Gear Train '!$Q$7,D61='Gear Train '!$Q$8,F61='Gear Train '!$Q$7),VLOOKUP(E61,$C$14:$L$513,10,FALSE),IF(D61='Gear Train '!$Q$3,"-",IF(F61='Gear Train '!$Q$3,1,H61/VLOOKUP(E61,$P$14:$S$513,4,FALSE)))))</f>
        <v/>
      </c>
      <c r="M61" s="23" t="str">
        <f t="shared" si="2"/>
        <v/>
      </c>
      <c r="N61" s="24" t="str">
        <f t="shared" si="4"/>
        <v/>
      </c>
      <c r="P61" s="18" t="s">
        <v>80</v>
      </c>
      <c r="Q61" s="18" t="s">
        <v>2</v>
      </c>
      <c r="R61" s="25"/>
      <c r="S61" s="25"/>
      <c r="T61" s="25"/>
      <c r="V61" s="26"/>
      <c r="W61" s="27"/>
      <c r="X61" s="28" t="str">
        <f t="shared" si="3"/>
        <v/>
      </c>
      <c r="Y61" s="24" t="str">
        <f t="shared" si="5"/>
        <v/>
      </c>
      <c r="AF61" s="1"/>
      <c r="AG61" s="1"/>
    </row>
    <row r="62" spans="2:33">
      <c r="B62" s="17"/>
      <c r="C62" s="18" t="s">
        <v>63</v>
      </c>
      <c r="D62" s="19" t="str">
        <f t="shared" si="0"/>
        <v>Gear</v>
      </c>
      <c r="E62" s="20" t="s">
        <v>61</v>
      </c>
      <c r="F62" s="21" t="str">
        <f t="shared" si="1"/>
        <v>Axis</v>
      </c>
      <c r="G62" s="22">
        <f>IF(C62="","",IF(D62='Gear Train '!$Q$3,"-",VLOOKUP(C62,$P$14:$R$513,3,FALSE)))</f>
        <v>0</v>
      </c>
      <c r="H62" s="22">
        <f>IF(C62="","",IF(OR(D62='Gear Train '!$Q$7,D62='Gear Train '!$Q$3,D62='Gear Train '!$Q$8),"-",VLOOKUP(C62,$P$14:$S$513,4,FALSE)))</f>
        <v>8</v>
      </c>
      <c r="I62" s="23">
        <f>IF(C62="","",IF(OR(D62='Gear Train '!$Q$7,D62='Gear Train '!$Q$8,F62='Gear Train '!$Q$7),VLOOKUP(E62,$C$14:$L$513,7,FALSE),IF(D62='Gear Train '!$Q$3,VLOOKUP(C62,$P$14:$T$513,5,FALSE),VLOOKUP(E62,$C$14:$L$513,7,FALSE)*L62)))</f>
        <v>5</v>
      </c>
      <c r="J62" s="23">
        <f>IF(C62="","",IF(OR(D62='Gear Train '!$Q$7,D62='Gear Train '!$Q$8,F62='Gear Train '!$Q$7),VLOOKUP(E62,$C$14:$L$513,8,FALSE),IF(D62='Gear Train '!$Q$3,E62/I62,VLOOKUP(E62,$C$14:$L$513,8,FALSE)/L62)))</f>
        <v>1.0000000000000002</v>
      </c>
      <c r="K62" s="23">
        <f t="shared" si="6"/>
        <v>5.6843418860808015E-14</v>
      </c>
      <c r="L62" s="23">
        <f>IF(C62="","",IF(OR(D62='Gear Train '!$Q$7,D62='Gear Train '!$Q$8,F62='Gear Train '!$Q$7),VLOOKUP(E62,$C$14:$L$513,10,FALSE),IF(D62='Gear Train '!$Q$3,"-",IF(F62='Gear Train '!$Q$3,1,H62/VLOOKUP(E62,$P$14:$S$513,4,FALSE)))))</f>
        <v>6</v>
      </c>
      <c r="M62" s="23" t="str">
        <f t="shared" si="2"/>
        <v/>
      </c>
      <c r="N62" s="24" t="str">
        <f t="shared" si="4"/>
        <v/>
      </c>
      <c r="P62" s="18" t="s">
        <v>82</v>
      </c>
      <c r="Q62" s="18" t="s">
        <v>0</v>
      </c>
      <c r="R62" s="25"/>
      <c r="S62" s="25">
        <v>12</v>
      </c>
      <c r="T62" s="25"/>
      <c r="V62" s="26"/>
      <c r="W62" s="27"/>
      <c r="X62" s="28" t="str">
        <f t="shared" si="3"/>
        <v/>
      </c>
      <c r="Y62" s="24" t="str">
        <f t="shared" si="5"/>
        <v/>
      </c>
      <c r="AF62" s="1"/>
      <c r="AG62" s="1"/>
    </row>
    <row r="63" spans="2:33">
      <c r="B63" s="17" t="s">
        <v>33</v>
      </c>
      <c r="C63" s="18" t="s">
        <v>89</v>
      </c>
      <c r="D63" s="19" t="str">
        <f t="shared" si="0"/>
        <v>Gear</v>
      </c>
      <c r="E63" s="20" t="s">
        <v>63</v>
      </c>
      <c r="F63" s="21" t="str">
        <f t="shared" si="1"/>
        <v>Gear</v>
      </c>
      <c r="G63" s="22">
        <f>IF(C63="","",IF(D63='Gear Train '!$Q$3,"-",VLOOKUP(C63,$P$14:$R$513,3,FALSE)))</f>
        <v>0</v>
      </c>
      <c r="H63" s="22">
        <f>IF(C63="","",IF(OR(D63='Gear Train '!$Q$7,D63='Gear Train '!$Q$3,D63='Gear Train '!$Q$8),"-",VLOOKUP(C63,$P$14:$S$513,4,FALSE)))</f>
        <v>584</v>
      </c>
      <c r="I63" s="23">
        <f>IF(C63="","",IF(OR(D63='Gear Train '!$Q$7,D63='Gear Train '!$Q$8,F63='Gear Train '!$Q$7),VLOOKUP(E63,$C$14:$L$513,7,FALSE),IF(D63='Gear Train '!$Q$3,VLOOKUP(C63,$P$14:$T$513,5,FALSE),VLOOKUP(E63,$C$14:$L$513,7,FALSE)*L63)))</f>
        <v>365</v>
      </c>
      <c r="J63" s="23">
        <f>IF(C63="","",IF(OR(D63='Gear Train '!$Q$7,D63='Gear Train '!$Q$8,F63='Gear Train '!$Q$7),VLOOKUP(E63,$C$14:$L$513,8,FALSE),IF(D63='Gear Train '!$Q$3,E63/I63,VLOOKUP(E63,$C$14:$L$513,8,FALSE)/L63)))</f>
        <v>1.3698630136986304E-2</v>
      </c>
      <c r="K63" s="23">
        <f t="shared" si="6"/>
        <v>4.9315068493150696</v>
      </c>
      <c r="L63" s="23">
        <f>IF(C63="","",IF(OR(D63='Gear Train '!$Q$7,D63='Gear Train '!$Q$8,F63='Gear Train '!$Q$7),VLOOKUP(E63,$C$14:$L$513,10,FALSE),IF(D63='Gear Train '!$Q$3,"-",IF(F63='Gear Train '!$Q$3,1,H63/VLOOKUP(E63,$P$14:$S$513,4,FALSE)))))</f>
        <v>73</v>
      </c>
      <c r="M63" s="23">
        <f t="shared" si="2"/>
        <v>365.25</v>
      </c>
      <c r="N63" s="24">
        <f t="shared" si="4"/>
        <v>6.8446269678301697E-4</v>
      </c>
      <c r="P63" s="18" t="s">
        <v>97</v>
      </c>
      <c r="Q63" s="18" t="s">
        <v>0</v>
      </c>
      <c r="R63" s="25"/>
      <c r="S63" s="25">
        <v>6</v>
      </c>
      <c r="T63" s="25"/>
      <c r="V63" s="26"/>
      <c r="W63" s="27"/>
      <c r="X63" s="28" t="str">
        <f t="shared" si="3"/>
        <v/>
      </c>
      <c r="Y63" s="24" t="str">
        <f t="shared" si="5"/>
        <v/>
      </c>
      <c r="AF63" s="1"/>
      <c r="AG63" s="1"/>
    </row>
    <row r="64" spans="2:33">
      <c r="B64" s="17"/>
      <c r="C64" s="18"/>
      <c r="D64" s="19" t="str">
        <f t="shared" si="0"/>
        <v/>
      </c>
      <c r="E64" s="20"/>
      <c r="F64" s="21" t="str">
        <f t="shared" si="1"/>
        <v/>
      </c>
      <c r="G64" s="22" t="str">
        <f>IF(C64="","",IF(D64='Gear Train '!$Q$3,"-",VLOOKUP(C64,$P$14:$R$513,3,FALSE)))</f>
        <v/>
      </c>
      <c r="H64" s="22" t="str">
        <f>IF(C64="","",IF(OR(D64='Gear Train '!$Q$7,D64='Gear Train '!$Q$3,D64='Gear Train '!$Q$8),"-",VLOOKUP(C64,$P$14:$S$513,4,FALSE)))</f>
        <v/>
      </c>
      <c r="I64" s="23" t="str">
        <f>IF(C64="","",IF(OR(D64='Gear Train '!$Q$7,D64='Gear Train '!$Q$8,F64='Gear Train '!$Q$7),VLOOKUP(E64,$C$14:$L$513,7,FALSE),IF(D64='Gear Train '!$Q$3,VLOOKUP(C64,$P$14:$T$513,5,FALSE),VLOOKUP(E64,$C$14:$L$513,7,FALSE)*L64)))</f>
        <v/>
      </c>
      <c r="J64" s="23" t="str">
        <f>IF(C64="","",IF(OR(D64='Gear Train '!$Q$7,D64='Gear Train '!$Q$8,F64='Gear Train '!$Q$7),VLOOKUP(E64,$C$14:$L$513,8,FALSE),IF(D64='Gear Train '!$Q$3,E64/I64,VLOOKUP(E64,$C$14:$L$513,8,FALSE)/L64)))</f>
        <v/>
      </c>
      <c r="K64" s="23" t="str">
        <f t="shared" si="6"/>
        <v/>
      </c>
      <c r="L64" s="23" t="str">
        <f>IF(C64="","",IF(OR(D64='Gear Train '!$Q$7,D64='Gear Train '!$Q$8,F64='Gear Train '!$Q$7),VLOOKUP(E64,$C$14:$L$513,10,FALSE),IF(D64='Gear Train '!$Q$3,"-",IF(F64='Gear Train '!$Q$3,1,H64/VLOOKUP(E64,$P$14:$S$513,4,FALSE)))))</f>
        <v/>
      </c>
      <c r="M64" s="23" t="str">
        <f t="shared" si="2"/>
        <v/>
      </c>
      <c r="N64" s="24" t="str">
        <f t="shared" si="4"/>
        <v/>
      </c>
      <c r="P64" s="18" t="s">
        <v>98</v>
      </c>
      <c r="Q64" s="18" t="s">
        <v>0</v>
      </c>
      <c r="R64" s="25"/>
      <c r="S64" s="25">
        <v>8</v>
      </c>
      <c r="T64" s="25"/>
      <c r="V64" s="26"/>
      <c r="W64" s="27"/>
      <c r="X64" s="28" t="str">
        <f t="shared" si="3"/>
        <v/>
      </c>
      <c r="Y64" s="24" t="str">
        <f t="shared" si="5"/>
        <v/>
      </c>
      <c r="AF64" s="1"/>
      <c r="AG64" s="1"/>
    </row>
    <row r="65" spans="2:33">
      <c r="B65" s="17"/>
      <c r="C65" s="18" t="s">
        <v>87</v>
      </c>
      <c r="D65" s="19" t="str">
        <f t="shared" si="0"/>
        <v>Gear</v>
      </c>
      <c r="E65" s="20" t="s">
        <v>61</v>
      </c>
      <c r="F65" s="21" t="str">
        <f t="shared" si="1"/>
        <v>Axis</v>
      </c>
      <c r="G65" s="22">
        <f>IF(C65="","",IF(D65='Gear Train '!$Q$3,"-",VLOOKUP(C65,$P$14:$R$513,3,FALSE)))</f>
        <v>0</v>
      </c>
      <c r="H65" s="22">
        <f>IF(C65="","",IF(OR(D65='Gear Train '!$Q$7,D65='Gear Train '!$Q$3,D65='Gear Train '!$Q$8),"-",VLOOKUP(C65,$P$14:$S$513,4,FALSE)))</f>
        <v>30</v>
      </c>
      <c r="I65" s="23">
        <f>IF(C65="","",IF(OR(D65='Gear Train '!$Q$7,D65='Gear Train '!$Q$8,F65='Gear Train '!$Q$7),VLOOKUP(E65,$C$14:$L$513,7,FALSE),IF(D65='Gear Train '!$Q$3,VLOOKUP(C65,$P$14:$T$513,5,FALSE),VLOOKUP(E65,$C$14:$L$513,7,FALSE)*L65)))</f>
        <v>5</v>
      </c>
      <c r="J65" s="23">
        <f>IF(C65="","",IF(OR(D65='Gear Train '!$Q$7,D65='Gear Train '!$Q$8,F65='Gear Train '!$Q$7),VLOOKUP(E65,$C$14:$L$513,8,FALSE),IF(D65='Gear Train '!$Q$3,E65/I65,VLOOKUP(E65,$C$14:$L$513,8,FALSE)/L65)))</f>
        <v>1.0000000000000002</v>
      </c>
      <c r="K65" s="23">
        <f t="shared" si="6"/>
        <v>5.6843418860808015E-14</v>
      </c>
      <c r="L65" s="23">
        <f>IF(C65="","",IF(OR(D65='Gear Train '!$Q$7,D65='Gear Train '!$Q$8,F65='Gear Train '!$Q$7),VLOOKUP(E65,$C$14:$L$513,10,FALSE),IF(D65='Gear Train '!$Q$3,"-",IF(F65='Gear Train '!$Q$3,1,H65/VLOOKUP(E65,$P$14:$S$513,4,FALSE)))))</f>
        <v>6</v>
      </c>
      <c r="M65" s="23" t="str">
        <f t="shared" si="2"/>
        <v/>
      </c>
      <c r="N65" s="24" t="str">
        <f t="shared" si="4"/>
        <v/>
      </c>
      <c r="P65" s="18" t="s">
        <v>99</v>
      </c>
      <c r="Q65" s="18" t="s">
        <v>0</v>
      </c>
      <c r="R65" s="25"/>
      <c r="S65" s="25">
        <v>18</v>
      </c>
      <c r="T65" s="25"/>
      <c r="V65" s="26"/>
      <c r="W65" s="27"/>
      <c r="X65" s="28" t="str">
        <f t="shared" si="3"/>
        <v/>
      </c>
      <c r="Y65" s="24" t="str">
        <f t="shared" si="5"/>
        <v/>
      </c>
      <c r="AF65" s="1"/>
      <c r="AG65" s="1"/>
    </row>
    <row r="66" spans="2:33">
      <c r="B66" s="17" t="s">
        <v>36</v>
      </c>
      <c r="C66" s="18" t="s">
        <v>85</v>
      </c>
      <c r="D66" s="19" t="str">
        <f t="shared" si="0"/>
        <v>Gear</v>
      </c>
      <c r="E66" s="20" t="s">
        <v>87</v>
      </c>
      <c r="F66" s="21" t="str">
        <f t="shared" si="1"/>
        <v>Gear</v>
      </c>
      <c r="G66" s="22">
        <f>IF(C66="","",IF(D66='Gear Train '!$Q$3,"-",VLOOKUP(C66,$P$14:$R$513,3,FALSE)))</f>
        <v>0</v>
      </c>
      <c r="H66" s="22">
        <f>IF(C66="","",IF(OR(D66='Gear Train '!$Q$7,D66='Gear Train '!$Q$3,D66='Gear Train '!$Q$8),"-",VLOOKUP(C66,$P$14:$S$513,4,FALSE)))</f>
        <v>42</v>
      </c>
      <c r="I66" s="23">
        <f>IF(C66="","",IF(OR(D66='Gear Train '!$Q$7,D66='Gear Train '!$Q$8,F66='Gear Train '!$Q$7),VLOOKUP(E66,$C$14:$L$513,7,FALSE),IF(D66='Gear Train '!$Q$3,VLOOKUP(C66,$P$14:$T$513,5,FALSE),VLOOKUP(E66,$C$14:$L$513,7,FALSE)*L66)))</f>
        <v>7</v>
      </c>
      <c r="J66" s="23">
        <f>IF(C66="","",IF(OR(D66='Gear Train '!$Q$7,D66='Gear Train '!$Q$8,F66='Gear Train '!$Q$7),VLOOKUP(E66,$C$14:$L$513,8,FALSE),IF(D66='Gear Train '!$Q$3,E66/I66,VLOOKUP(E66,$C$14:$L$513,8,FALSE)/L66)))</f>
        <v>0.71428571428571452</v>
      </c>
      <c r="K66" s="23">
        <f t="shared" si="6"/>
        <v>257.14285714285722</v>
      </c>
      <c r="L66" s="23">
        <f>IF(C66="","",IF(OR(D66='Gear Train '!$Q$7,D66='Gear Train '!$Q$8,F66='Gear Train '!$Q$7),VLOOKUP(E66,$C$14:$L$513,10,FALSE),IF(D66='Gear Train '!$Q$3,"-",IF(F66='Gear Train '!$Q$3,1,H66/VLOOKUP(E66,$P$14:$S$513,4,FALSE)))))</f>
        <v>1.4</v>
      </c>
      <c r="M66" s="23">
        <f t="shared" si="2"/>
        <v>7</v>
      </c>
      <c r="N66" s="24">
        <f t="shared" si="4"/>
        <v>0</v>
      </c>
      <c r="P66" s="18"/>
      <c r="Q66" s="18"/>
      <c r="R66" s="25"/>
      <c r="S66" s="25"/>
      <c r="T66" s="25"/>
      <c r="V66" s="26"/>
      <c r="W66" s="27"/>
      <c r="X66" s="28" t="str">
        <f t="shared" si="3"/>
        <v/>
      </c>
      <c r="Y66" s="24" t="str">
        <f t="shared" si="5"/>
        <v/>
      </c>
      <c r="AF66" s="1"/>
      <c r="AG66" s="1"/>
    </row>
    <row r="67" spans="2:33">
      <c r="B67" s="17"/>
      <c r="C67" s="18"/>
      <c r="D67" s="19" t="str">
        <f t="shared" si="0"/>
        <v/>
      </c>
      <c r="E67" s="20"/>
      <c r="F67" s="21" t="str">
        <f t="shared" si="1"/>
        <v/>
      </c>
      <c r="G67" s="22" t="str">
        <f>IF(C67="","",IF(D67='Gear Train '!$Q$3,"-",VLOOKUP(C67,$P$14:$R$513,3,FALSE)))</f>
        <v/>
      </c>
      <c r="H67" s="22" t="str">
        <f>IF(C67="","",IF(OR(D67='Gear Train '!$Q$7,D67='Gear Train '!$Q$3,D67='Gear Train '!$Q$8),"-",VLOOKUP(C67,$P$14:$S$513,4,FALSE)))</f>
        <v/>
      </c>
      <c r="I67" s="23" t="str">
        <f>IF(C67="","",IF(OR(D67='Gear Train '!$Q$7,D67='Gear Train '!$Q$8,F67='Gear Train '!$Q$7),VLOOKUP(E67,$C$14:$L$513,7,FALSE),IF(D67='Gear Train '!$Q$3,VLOOKUP(C67,$P$14:$T$513,5,FALSE),VLOOKUP(E67,$C$14:$L$513,7,FALSE)*L67)))</f>
        <v/>
      </c>
      <c r="J67" s="23" t="str">
        <f>IF(C67="","",IF(OR(D67='Gear Train '!$Q$7,D67='Gear Train '!$Q$8,F67='Gear Train '!$Q$7),VLOOKUP(E67,$C$14:$L$513,8,FALSE),IF(D67='Gear Train '!$Q$3,E67/I67,VLOOKUP(E67,$C$14:$L$513,8,FALSE)/L67)))</f>
        <v/>
      </c>
      <c r="K67" s="23" t="str">
        <f t="shared" si="6"/>
        <v/>
      </c>
      <c r="L67" s="23" t="str">
        <f>IF(C67="","",IF(OR(D67='Gear Train '!$Q$7,D67='Gear Train '!$Q$8,F67='Gear Train '!$Q$7),VLOOKUP(E67,$C$14:$L$513,10,FALSE),IF(D67='Gear Train '!$Q$3,"-",IF(F67='Gear Train '!$Q$3,1,H67/VLOOKUP(E67,$P$14:$S$513,4,FALSE)))))</f>
        <v/>
      </c>
      <c r="M67" s="23" t="str">
        <f t="shared" si="2"/>
        <v/>
      </c>
      <c r="N67" s="24" t="str">
        <f t="shared" si="4"/>
        <v/>
      </c>
      <c r="P67" s="18" t="s">
        <v>100</v>
      </c>
      <c r="Q67" s="18" t="s">
        <v>2</v>
      </c>
      <c r="R67" s="25"/>
      <c r="S67" s="25"/>
      <c r="T67" s="25"/>
      <c r="V67" s="26"/>
      <c r="W67" s="27"/>
      <c r="X67" s="28" t="str">
        <f t="shared" si="3"/>
        <v/>
      </c>
      <c r="Y67" s="24" t="str">
        <f t="shared" si="5"/>
        <v/>
      </c>
      <c r="AF67" s="1"/>
      <c r="AG67" s="1"/>
    </row>
    <row r="68" spans="2:33">
      <c r="B68" s="17"/>
      <c r="C68" s="18" t="s">
        <v>70</v>
      </c>
      <c r="D68" s="19" t="str">
        <f t="shared" si="0"/>
        <v>Axis</v>
      </c>
      <c r="E68" s="20" t="s">
        <v>66</v>
      </c>
      <c r="F68" s="21" t="str">
        <f t="shared" si="1"/>
        <v>Gear</v>
      </c>
      <c r="G68" s="22">
        <f>IF(C68="","",IF(D68='Gear Train '!$Q$3,"-",VLOOKUP(C68,$P$14:$R$513,3,FALSE)))</f>
        <v>0</v>
      </c>
      <c r="H68" s="22" t="str">
        <f>IF(C68="","",IF(OR(D68='Gear Train '!$Q$7,D68='Gear Train '!$Q$3,D68='Gear Train '!$Q$8),"-",VLOOKUP(C68,$P$14:$S$513,4,FALSE)))</f>
        <v>-</v>
      </c>
      <c r="I68" s="23">
        <f>IF(C68="","",IF(OR(D68='Gear Train '!$Q$7,D68='Gear Train '!$Q$8,F68='Gear Train '!$Q$7),VLOOKUP(E68,$C$14:$L$513,7,FALSE),IF(D68='Gear Train '!$Q$3,VLOOKUP(C68,$P$14:$T$513,5,FALSE),VLOOKUP(E68,$C$14:$L$513,7,FALSE)*L68)))</f>
        <v>30</v>
      </c>
      <c r="J68" s="23">
        <f>IF(C68="","",IF(OR(D68='Gear Train '!$Q$7,D68='Gear Train '!$Q$8,F68='Gear Train '!$Q$7),VLOOKUP(E68,$C$14:$L$513,8,FALSE),IF(D68='Gear Train '!$Q$3,E68/I68,VLOOKUP(E68,$C$14:$L$513,8,FALSE)/L68)))</f>
        <v>0.16666666666666669</v>
      </c>
      <c r="K68" s="23">
        <f t="shared" si="6"/>
        <v>60.000000000000007</v>
      </c>
      <c r="L68" s="23">
        <f>IF(C68="","",IF(OR(D68='Gear Train '!$Q$7,D68='Gear Train '!$Q$8,F68='Gear Train '!$Q$7),VLOOKUP(E68,$C$14:$L$513,10,FALSE),IF(D68='Gear Train '!$Q$3,"-",IF(F68='Gear Train '!$Q$3,1,H68/VLOOKUP(E68,$P$14:$S$513,4,FALSE)))))</f>
        <v>2.5</v>
      </c>
      <c r="M68" s="23" t="str">
        <f t="shared" si="2"/>
        <v/>
      </c>
      <c r="N68" s="24" t="str">
        <f t="shared" si="4"/>
        <v/>
      </c>
      <c r="P68" s="18" t="s">
        <v>101</v>
      </c>
      <c r="Q68" s="18" t="s">
        <v>0</v>
      </c>
      <c r="R68" s="25"/>
      <c r="S68" s="25">
        <v>6</v>
      </c>
      <c r="T68" s="25"/>
      <c r="V68" s="26"/>
      <c r="W68" s="27"/>
      <c r="X68" s="28" t="str">
        <f t="shared" si="3"/>
        <v/>
      </c>
      <c r="Y68" s="24" t="str">
        <f t="shared" si="5"/>
        <v/>
      </c>
      <c r="AF68" s="1"/>
      <c r="AG68" s="1"/>
    </row>
    <row r="69" spans="2:33">
      <c r="B69" s="17"/>
      <c r="C69" s="18"/>
      <c r="D69" s="19" t="str">
        <f t="shared" si="0"/>
        <v/>
      </c>
      <c r="E69" s="20"/>
      <c r="F69" s="21" t="str">
        <f t="shared" si="1"/>
        <v/>
      </c>
      <c r="G69" s="22" t="str">
        <f>IF(C69="","",IF(D69='Gear Train '!$Q$3,"-",VLOOKUP(C69,$P$14:$R$513,3,FALSE)))</f>
        <v/>
      </c>
      <c r="H69" s="22" t="str">
        <f>IF(C69="","",IF(OR(D69='Gear Train '!$Q$7,D69='Gear Train '!$Q$3,D69='Gear Train '!$Q$8),"-",VLOOKUP(C69,$P$14:$S$513,4,FALSE)))</f>
        <v/>
      </c>
      <c r="I69" s="23" t="str">
        <f>IF(C69="","",IF(OR(D69='Gear Train '!$Q$7,D69='Gear Train '!$Q$8,F69='Gear Train '!$Q$7),VLOOKUP(E69,$C$14:$L$513,7,FALSE),IF(D69='Gear Train '!$Q$3,VLOOKUP(C69,$P$14:$T$513,5,FALSE),VLOOKUP(E69,$C$14:$L$513,7,FALSE)*L69)))</f>
        <v/>
      </c>
      <c r="J69" s="23" t="str">
        <f>IF(C69="","",IF(OR(D69='Gear Train '!$Q$7,D69='Gear Train '!$Q$8,F69='Gear Train '!$Q$7),VLOOKUP(E69,$C$14:$L$513,8,FALSE),IF(D69='Gear Train '!$Q$3,E69/I69,VLOOKUP(E69,$C$14:$L$513,8,FALSE)/L69)))</f>
        <v/>
      </c>
      <c r="K69" s="23" t="str">
        <f t="shared" si="6"/>
        <v/>
      </c>
      <c r="L69" s="23" t="str">
        <f>IF(C69="","",IF(OR(D69='Gear Train '!$Q$7,D69='Gear Train '!$Q$8,F69='Gear Train '!$Q$7),VLOOKUP(E69,$C$14:$L$513,10,FALSE),IF(D69='Gear Train '!$Q$3,"-",IF(F69='Gear Train '!$Q$3,1,H69/VLOOKUP(E69,$P$14:$S$513,4,FALSE)))))</f>
        <v/>
      </c>
      <c r="M69" s="23" t="str">
        <f t="shared" si="2"/>
        <v/>
      </c>
      <c r="N69" s="24" t="str">
        <f t="shared" si="4"/>
        <v/>
      </c>
      <c r="P69" s="18" t="s">
        <v>102</v>
      </c>
      <c r="Q69" s="18" t="s">
        <v>2</v>
      </c>
      <c r="R69" s="25"/>
      <c r="S69" s="25"/>
      <c r="T69" s="25"/>
      <c r="V69" s="26"/>
      <c r="W69" s="27"/>
      <c r="X69" s="28" t="str">
        <f t="shared" si="3"/>
        <v/>
      </c>
      <c r="Y69" s="24" t="str">
        <f t="shared" si="5"/>
        <v/>
      </c>
      <c r="AF69" s="1"/>
      <c r="AG69" s="1"/>
    </row>
    <row r="70" spans="2:33">
      <c r="B70" s="17"/>
      <c r="C70" s="18" t="s">
        <v>77</v>
      </c>
      <c r="D70" s="19" t="str">
        <f t="shared" si="0"/>
        <v>Gear</v>
      </c>
      <c r="E70" s="20" t="s">
        <v>62</v>
      </c>
      <c r="F70" s="21" t="str">
        <f t="shared" si="1"/>
        <v>Axis</v>
      </c>
      <c r="G70" s="22">
        <f>IF(C70="","",IF(D70='Gear Train '!$Q$3,"-",VLOOKUP(C70,$P$14:$R$513,3,FALSE)))</f>
        <v>0</v>
      </c>
      <c r="H70" s="22">
        <f>IF(C70="","",IF(OR(D70='Gear Train '!$Q$7,D70='Gear Train '!$Q$3,D70='Gear Train '!$Q$8),"-",VLOOKUP(C70,$P$14:$S$513,4,FALSE)))</f>
        <v>8</v>
      </c>
      <c r="I70" s="23">
        <f>IF(C70="","",IF(OR(D70='Gear Train '!$Q$7,D70='Gear Train '!$Q$8,F70='Gear Train '!$Q$7),VLOOKUP(E70,$C$14:$L$513,7,FALSE),IF(D70='Gear Train '!$Q$3,VLOOKUP(C70,$P$14:$T$513,5,FALSE),VLOOKUP(E70,$C$14:$L$513,7,FALSE)*L70)))</f>
        <v>12</v>
      </c>
      <c r="J70" s="23">
        <f>IF(C70="","",IF(OR(D70='Gear Train '!$Q$7,D70='Gear Train '!$Q$8,F70='Gear Train '!$Q$7),VLOOKUP(E70,$C$14:$L$513,8,FALSE),IF(D70='Gear Train '!$Q$3,E70/I70,VLOOKUP(E70,$C$14:$L$513,8,FALSE)/L70)))</f>
        <v>0.41666666666666674</v>
      </c>
      <c r="K70" s="23">
        <f t="shared" si="6"/>
        <v>150.00000000000003</v>
      </c>
      <c r="L70" s="23">
        <f>IF(C70="","",IF(OR(D70='Gear Train '!$Q$7,D70='Gear Train '!$Q$8,F70='Gear Train '!$Q$7),VLOOKUP(E70,$C$14:$L$513,10,FALSE),IF(D70='Gear Train '!$Q$3,"-",IF(F70='Gear Train '!$Q$3,1,H70/VLOOKUP(E70,$P$14:$S$513,4,FALSE)))))</f>
        <v>6</v>
      </c>
      <c r="M70" s="23" t="str">
        <f t="shared" si="2"/>
        <v/>
      </c>
      <c r="N70" s="24" t="str">
        <f t="shared" si="4"/>
        <v/>
      </c>
      <c r="P70" s="18" t="s">
        <v>103</v>
      </c>
      <c r="Q70" s="18" t="s">
        <v>0</v>
      </c>
      <c r="R70" s="25"/>
      <c r="S70" s="25">
        <v>73</v>
      </c>
      <c r="T70" s="25"/>
      <c r="V70" s="26"/>
      <c r="W70" s="27"/>
      <c r="X70" s="28" t="str">
        <f t="shared" si="3"/>
        <v/>
      </c>
      <c r="Y70" s="24" t="str">
        <f t="shared" si="5"/>
        <v/>
      </c>
      <c r="AF70" s="1"/>
      <c r="AG70" s="1"/>
    </row>
    <row r="71" spans="2:33">
      <c r="B71" s="17"/>
      <c r="C71" s="18" t="s">
        <v>78</v>
      </c>
      <c r="D71" s="19" t="str">
        <f t="shared" si="0"/>
        <v>Gear</v>
      </c>
      <c r="E71" s="20" t="s">
        <v>77</v>
      </c>
      <c r="F71" s="21" t="str">
        <f t="shared" si="1"/>
        <v>Gear</v>
      </c>
      <c r="G71" s="22">
        <f>IF(C71="","",IF(D71='Gear Train '!$Q$3,"-",VLOOKUP(C71,$P$14:$R$513,3,FALSE)))</f>
        <v>0</v>
      </c>
      <c r="H71" s="22">
        <f>IF(C71="","",IF(OR(D71='Gear Train '!$Q$7,D71='Gear Train '!$Q$3,D71='Gear Train '!$Q$8),"-",VLOOKUP(C71,$P$14:$S$513,4,FALSE)))</f>
        <v>80</v>
      </c>
      <c r="I71" s="23">
        <f>IF(C71="","",IF(OR(D71='Gear Train '!$Q$7,D71='Gear Train '!$Q$8,F71='Gear Train '!$Q$7),VLOOKUP(E71,$C$14:$L$513,7,FALSE),IF(D71='Gear Train '!$Q$3,VLOOKUP(C71,$P$14:$T$513,5,FALSE),VLOOKUP(E71,$C$14:$L$513,7,FALSE)*L71)))</f>
        <v>120</v>
      </c>
      <c r="J71" s="23">
        <f>IF(C71="","",IF(OR(D71='Gear Train '!$Q$7,D71='Gear Train '!$Q$8,F71='Gear Train '!$Q$7),VLOOKUP(E71,$C$14:$L$513,8,FALSE),IF(D71='Gear Train '!$Q$3,E71/I71,VLOOKUP(E71,$C$14:$L$513,8,FALSE)/L71)))</f>
        <v>4.1666666666666671E-2</v>
      </c>
      <c r="K71" s="23">
        <f t="shared" si="6"/>
        <v>15.000000000000002</v>
      </c>
      <c r="L71" s="23">
        <f>IF(C71="","",IF(OR(D71='Gear Train '!$Q$7,D71='Gear Train '!$Q$8,F71='Gear Train '!$Q$7),VLOOKUP(E71,$C$14:$L$513,10,FALSE),IF(D71='Gear Train '!$Q$3,"-",IF(F71='Gear Train '!$Q$3,1,H71/VLOOKUP(E71,$P$14:$S$513,4,FALSE)))))</f>
        <v>10</v>
      </c>
      <c r="M71" s="23" t="str">
        <f t="shared" si="2"/>
        <v/>
      </c>
      <c r="N71" s="24" t="str">
        <f t="shared" si="4"/>
        <v/>
      </c>
      <c r="P71" s="18" t="s">
        <v>104</v>
      </c>
      <c r="Q71" s="18" t="s">
        <v>0</v>
      </c>
      <c r="R71" s="25"/>
      <c r="S71" s="25">
        <v>99</v>
      </c>
      <c r="T71" s="25"/>
      <c r="V71" s="26"/>
      <c r="W71" s="27"/>
      <c r="X71" s="28" t="str">
        <f t="shared" si="3"/>
        <v/>
      </c>
      <c r="Y71" s="24" t="str">
        <f t="shared" si="5"/>
        <v/>
      </c>
      <c r="AF71" s="1"/>
      <c r="AG71" s="1"/>
    </row>
    <row r="72" spans="2:33">
      <c r="B72" s="17"/>
      <c r="C72" s="18"/>
      <c r="D72" s="19" t="str">
        <f t="shared" si="0"/>
        <v/>
      </c>
      <c r="E72" s="20"/>
      <c r="F72" s="21" t="str">
        <f t="shared" si="1"/>
        <v/>
      </c>
      <c r="G72" s="22" t="str">
        <f>IF(C72="","",IF(D72='Gear Train '!$Q$3,"-",VLOOKUP(C72,$P$14:$R$513,3,FALSE)))</f>
        <v/>
      </c>
      <c r="H72" s="22" t="str">
        <f>IF(C72="","",IF(OR(D72='Gear Train '!$Q$7,D72='Gear Train '!$Q$3,D72='Gear Train '!$Q$8),"-",VLOOKUP(C72,$P$14:$S$513,4,FALSE)))</f>
        <v/>
      </c>
      <c r="I72" s="23" t="str">
        <f>IF(C72="","",IF(OR(D72='Gear Train '!$Q$7,D72='Gear Train '!$Q$8,F72='Gear Train '!$Q$7),VLOOKUP(E72,$C$14:$L$513,7,FALSE),IF(D72='Gear Train '!$Q$3,VLOOKUP(C72,$P$14:$T$513,5,FALSE),VLOOKUP(E72,$C$14:$L$513,7,FALSE)*L72)))</f>
        <v/>
      </c>
      <c r="J72" s="23" t="str">
        <f>IF(C72="","",IF(OR(D72='Gear Train '!$Q$7,D72='Gear Train '!$Q$8,F72='Gear Train '!$Q$7),VLOOKUP(E72,$C$14:$L$513,8,FALSE),IF(D72='Gear Train '!$Q$3,E72/I72,VLOOKUP(E72,$C$14:$L$513,8,FALSE)/L72)))</f>
        <v/>
      </c>
      <c r="K72" s="23" t="str">
        <f t="shared" si="6"/>
        <v/>
      </c>
      <c r="L72" s="23" t="str">
        <f>IF(C72="","",IF(OR(D72='Gear Train '!$Q$7,D72='Gear Train '!$Q$8,F72='Gear Train '!$Q$7),VLOOKUP(E72,$C$14:$L$513,10,FALSE),IF(D72='Gear Train '!$Q$3,"-",IF(F72='Gear Train '!$Q$3,1,H72/VLOOKUP(E72,$P$14:$S$513,4,FALSE)))))</f>
        <v/>
      </c>
      <c r="M72" s="23" t="str">
        <f t="shared" si="2"/>
        <v/>
      </c>
      <c r="N72" s="24" t="str">
        <f t="shared" si="4"/>
        <v/>
      </c>
      <c r="P72" s="18" t="s">
        <v>105</v>
      </c>
      <c r="Q72" s="18" t="s">
        <v>0</v>
      </c>
      <c r="R72" s="25"/>
      <c r="S72" s="25">
        <v>8</v>
      </c>
      <c r="T72" s="25"/>
      <c r="V72" s="26"/>
      <c r="W72" s="27"/>
      <c r="X72" s="28" t="str">
        <f t="shared" si="3"/>
        <v/>
      </c>
      <c r="Y72" s="24" t="str">
        <f t="shared" si="5"/>
        <v/>
      </c>
      <c r="AF72" s="1"/>
      <c r="AG72" s="1"/>
    </row>
    <row r="73" spans="2:33">
      <c r="B73" s="17"/>
      <c r="C73" s="18" t="s">
        <v>100</v>
      </c>
      <c r="D73" s="19" t="str">
        <f t="shared" si="0"/>
        <v>Axis</v>
      </c>
      <c r="E73" s="20" t="s">
        <v>70</v>
      </c>
      <c r="F73" s="21" t="str">
        <f t="shared" si="1"/>
        <v>Axis</v>
      </c>
      <c r="G73" s="22">
        <f>IF(C73="","",IF(D73='Gear Train '!$Q$3,"-",VLOOKUP(C73,$P$14:$R$513,3,FALSE)))</f>
        <v>0</v>
      </c>
      <c r="H73" s="22" t="str">
        <f>IF(C73="","",IF(OR(D73='Gear Train '!$Q$7,D73='Gear Train '!$Q$3,D73='Gear Train '!$Q$8),"-",VLOOKUP(C73,$P$14:$S$513,4,FALSE)))</f>
        <v>-</v>
      </c>
      <c r="I73" s="23">
        <f>IF(C73="","",IF(OR(D73='Gear Train '!$Q$7,D73='Gear Train '!$Q$8,F73='Gear Train '!$Q$7),VLOOKUP(E73,$C$14:$L$513,7,FALSE),IF(D73='Gear Train '!$Q$3,VLOOKUP(C73,$P$14:$T$513,5,FALSE),VLOOKUP(E73,$C$14:$L$513,7,FALSE)*L73)))</f>
        <v>30</v>
      </c>
      <c r="J73" s="23">
        <f>IF(C73="","",IF(OR(D73='Gear Train '!$Q$7,D73='Gear Train '!$Q$8,F73='Gear Train '!$Q$7),VLOOKUP(E73,$C$14:$L$513,8,FALSE),IF(D73='Gear Train '!$Q$3,E73/I73,VLOOKUP(E73,$C$14:$L$513,8,FALSE)/L73)))</f>
        <v>0.16666666666666669</v>
      </c>
      <c r="K73" s="23">
        <f t="shared" si="6"/>
        <v>60.000000000000007</v>
      </c>
      <c r="L73" s="23">
        <f>IF(C73="","",IF(OR(D73='Gear Train '!$Q$7,D73='Gear Train '!$Q$8,F73='Gear Train '!$Q$7),VLOOKUP(E73,$C$14:$L$513,10,FALSE),IF(D73='Gear Train '!$Q$3,"-",IF(F73='Gear Train '!$Q$3,1,H73/VLOOKUP(E73,$P$14:$S$513,4,FALSE)))))</f>
        <v>2.5</v>
      </c>
      <c r="M73" s="23" t="str">
        <f t="shared" si="2"/>
        <v/>
      </c>
      <c r="N73" s="24" t="str">
        <f t="shared" si="4"/>
        <v/>
      </c>
      <c r="P73" s="18" t="s">
        <v>106</v>
      </c>
      <c r="Q73" s="18" t="s">
        <v>0</v>
      </c>
      <c r="R73" s="25"/>
      <c r="S73" s="25">
        <v>60</v>
      </c>
      <c r="T73" s="25"/>
      <c r="V73" s="26"/>
      <c r="W73" s="27"/>
      <c r="X73" s="28" t="str">
        <f t="shared" si="3"/>
        <v/>
      </c>
      <c r="Y73" s="24" t="str">
        <f t="shared" si="5"/>
        <v/>
      </c>
      <c r="AF73" s="1"/>
      <c r="AG73" s="1"/>
    </row>
    <row r="74" spans="2:33">
      <c r="B74" s="17"/>
      <c r="C74" s="18" t="s">
        <v>101</v>
      </c>
      <c r="D74" s="19" t="str">
        <f t="shared" si="0"/>
        <v>Gear</v>
      </c>
      <c r="E74" s="20" t="s">
        <v>100</v>
      </c>
      <c r="F74" s="21" t="str">
        <f t="shared" si="1"/>
        <v>Axis</v>
      </c>
      <c r="G74" s="22">
        <f>IF(C74="","",IF(D74='Gear Train '!$Q$3,"-",VLOOKUP(C74,$P$14:$R$513,3,FALSE)))</f>
        <v>0</v>
      </c>
      <c r="H74" s="22">
        <f>IF(C74="","",IF(OR(D74='Gear Train '!$Q$7,D74='Gear Train '!$Q$3,D74='Gear Train '!$Q$8),"-",VLOOKUP(C74,$P$14:$S$513,4,FALSE)))</f>
        <v>6</v>
      </c>
      <c r="I74" s="23">
        <f>IF(C74="","",IF(OR(D74='Gear Train '!$Q$7,D74='Gear Train '!$Q$8,F74='Gear Train '!$Q$7),VLOOKUP(E74,$C$14:$L$513,7,FALSE),IF(D74='Gear Train '!$Q$3,VLOOKUP(C74,$P$14:$T$513,5,FALSE),VLOOKUP(E74,$C$14:$L$513,7,FALSE)*L74)))</f>
        <v>30</v>
      </c>
      <c r="J74" s="23">
        <f>IF(C74="","",IF(OR(D74='Gear Train '!$Q$7,D74='Gear Train '!$Q$8,F74='Gear Train '!$Q$7),VLOOKUP(E74,$C$14:$L$513,8,FALSE),IF(D74='Gear Train '!$Q$3,E74/I74,VLOOKUP(E74,$C$14:$L$513,8,FALSE)/L74)))</f>
        <v>0.16666666666666669</v>
      </c>
      <c r="K74" s="23">
        <f t="shared" si="6"/>
        <v>60.000000000000007</v>
      </c>
      <c r="L74" s="23">
        <f>IF(C74="","",IF(OR(D74='Gear Train '!$Q$7,D74='Gear Train '!$Q$8,F74='Gear Train '!$Q$7),VLOOKUP(E74,$C$14:$L$513,10,FALSE),IF(D74='Gear Train '!$Q$3,"-",IF(F74='Gear Train '!$Q$3,1,H74/VLOOKUP(E74,$P$14:$S$513,4,FALSE)))))</f>
        <v>2.5</v>
      </c>
      <c r="M74" s="23" t="str">
        <f t="shared" si="2"/>
        <v/>
      </c>
      <c r="N74" s="24" t="str">
        <f t="shared" si="4"/>
        <v/>
      </c>
      <c r="P74" s="18" t="s">
        <v>30</v>
      </c>
      <c r="Q74" s="18" t="s">
        <v>3</v>
      </c>
      <c r="R74" s="25"/>
      <c r="S74" s="25"/>
      <c r="T74" s="25"/>
      <c r="V74" s="26"/>
      <c r="W74" s="27"/>
      <c r="X74" s="28" t="str">
        <f t="shared" si="3"/>
        <v/>
      </c>
      <c r="Y74" s="24" t="str">
        <f t="shared" si="5"/>
        <v/>
      </c>
      <c r="AF74" s="1"/>
      <c r="AG74" s="1"/>
    </row>
    <row r="75" spans="2:33">
      <c r="B75" s="17"/>
      <c r="C75" s="18" t="s">
        <v>103</v>
      </c>
      <c r="D75" s="19" t="str">
        <f t="shared" si="0"/>
        <v>Gear</v>
      </c>
      <c r="E75" s="20" t="s">
        <v>101</v>
      </c>
      <c r="F75" s="21" t="str">
        <f t="shared" si="1"/>
        <v>Gear</v>
      </c>
      <c r="G75" s="22">
        <f>IF(C75="","",IF(D75='Gear Train '!$Q$3,"-",VLOOKUP(C75,$P$14:$R$513,3,FALSE)))</f>
        <v>0</v>
      </c>
      <c r="H75" s="22">
        <f>IF(C75="","",IF(OR(D75='Gear Train '!$Q$7,D75='Gear Train '!$Q$3,D75='Gear Train '!$Q$8),"-",VLOOKUP(C75,$P$14:$S$513,4,FALSE)))</f>
        <v>73</v>
      </c>
      <c r="I75" s="23">
        <f>IF(C75="","",IF(OR(D75='Gear Train '!$Q$7,D75='Gear Train '!$Q$8,F75='Gear Train '!$Q$7),VLOOKUP(E75,$C$14:$L$513,7,FALSE),IF(D75='Gear Train '!$Q$3,VLOOKUP(C75,$P$14:$T$513,5,FALSE),VLOOKUP(E75,$C$14:$L$513,7,FALSE)*L75)))</f>
        <v>365</v>
      </c>
      <c r="J75" s="23">
        <f>IF(C75="","",IF(OR(D75='Gear Train '!$Q$7,D75='Gear Train '!$Q$8,F75='Gear Train '!$Q$7),VLOOKUP(E75,$C$14:$L$513,8,FALSE),IF(D75='Gear Train '!$Q$3,E75/I75,VLOOKUP(E75,$C$14:$L$513,8,FALSE)/L75)))</f>
        <v>1.3698630136986304E-2</v>
      </c>
      <c r="K75" s="23">
        <f t="shared" si="6"/>
        <v>4.9315068493150696</v>
      </c>
      <c r="L75" s="23">
        <f>IF(C75="","",IF(OR(D75='Gear Train '!$Q$7,D75='Gear Train '!$Q$8,F75='Gear Train '!$Q$7),VLOOKUP(E75,$C$14:$L$513,10,FALSE),IF(D75='Gear Train '!$Q$3,"-",IF(F75='Gear Train '!$Q$3,1,H75/VLOOKUP(E75,$P$14:$S$513,4,FALSE)))))</f>
        <v>12.166666666666666</v>
      </c>
      <c r="M75" s="23" t="str">
        <f t="shared" si="2"/>
        <v/>
      </c>
      <c r="N75" s="24" t="str">
        <f t="shared" si="4"/>
        <v/>
      </c>
      <c r="P75" s="18" t="s">
        <v>107</v>
      </c>
      <c r="Q75" s="18" t="s">
        <v>0</v>
      </c>
      <c r="R75" s="25"/>
      <c r="S75" s="25">
        <v>44</v>
      </c>
      <c r="T75" s="25"/>
      <c r="V75" s="26"/>
      <c r="W75" s="27"/>
      <c r="X75" s="28" t="str">
        <f t="shared" si="3"/>
        <v/>
      </c>
      <c r="Y75" s="24" t="str">
        <f t="shared" si="5"/>
        <v/>
      </c>
      <c r="AF75" s="1"/>
      <c r="AG75" s="1"/>
    </row>
    <row r="76" spans="2:33">
      <c r="B76" s="17"/>
      <c r="C76" s="18" t="s">
        <v>102</v>
      </c>
      <c r="D76" s="19" t="str">
        <f t="shared" si="0"/>
        <v>Axis</v>
      </c>
      <c r="E76" s="20" t="s">
        <v>103</v>
      </c>
      <c r="F76" s="21" t="str">
        <f t="shared" si="1"/>
        <v>Gear</v>
      </c>
      <c r="G76" s="22">
        <f>IF(C76="","",IF(D76='Gear Train '!$Q$3,"-",VLOOKUP(C76,$P$14:$R$513,3,FALSE)))</f>
        <v>0</v>
      </c>
      <c r="H76" s="22" t="str">
        <f>IF(C76="","",IF(OR(D76='Gear Train '!$Q$7,D76='Gear Train '!$Q$3,D76='Gear Train '!$Q$8),"-",VLOOKUP(C76,$P$14:$S$513,4,FALSE)))</f>
        <v>-</v>
      </c>
      <c r="I76" s="23">
        <f>IF(C76="","",IF(OR(D76='Gear Train '!$Q$7,D76='Gear Train '!$Q$8,F76='Gear Train '!$Q$7),VLOOKUP(E76,$C$14:$L$513,7,FALSE),IF(D76='Gear Train '!$Q$3,VLOOKUP(C76,$P$14:$T$513,5,FALSE),VLOOKUP(E76,$C$14:$L$513,7,FALSE)*L76)))</f>
        <v>365</v>
      </c>
      <c r="J76" s="23">
        <f>IF(C76="","",IF(OR(D76='Gear Train '!$Q$7,D76='Gear Train '!$Q$8,F76='Gear Train '!$Q$7),VLOOKUP(E76,$C$14:$L$513,8,FALSE),IF(D76='Gear Train '!$Q$3,E76/I76,VLOOKUP(E76,$C$14:$L$513,8,FALSE)/L76)))</f>
        <v>1.3698630136986304E-2</v>
      </c>
      <c r="K76" s="23">
        <f t="shared" si="6"/>
        <v>4.9315068493150696</v>
      </c>
      <c r="L76" s="23">
        <f>IF(C76="","",IF(OR(D76='Gear Train '!$Q$7,D76='Gear Train '!$Q$8,F76='Gear Train '!$Q$7),VLOOKUP(E76,$C$14:$L$513,10,FALSE),IF(D76='Gear Train '!$Q$3,"-",IF(F76='Gear Train '!$Q$3,1,H76/VLOOKUP(E76,$P$14:$S$513,4,FALSE)))))</f>
        <v>12.166666666666666</v>
      </c>
      <c r="M76" s="23" t="str">
        <f t="shared" si="2"/>
        <v/>
      </c>
      <c r="N76" s="24" t="str">
        <f t="shared" si="4"/>
        <v/>
      </c>
      <c r="P76" s="18" t="s">
        <v>41</v>
      </c>
      <c r="Q76" s="18" t="s">
        <v>3</v>
      </c>
      <c r="R76" s="25"/>
      <c r="S76" s="25"/>
      <c r="T76" s="25"/>
      <c r="V76" s="26"/>
      <c r="W76" s="27"/>
      <c r="X76" s="28" t="str">
        <f t="shared" si="3"/>
        <v/>
      </c>
      <c r="Y76" s="24" t="str">
        <f t="shared" si="5"/>
        <v/>
      </c>
      <c r="AF76" s="1"/>
      <c r="AG76" s="1"/>
    </row>
    <row r="77" spans="2:33">
      <c r="B77" s="17"/>
      <c r="C77" s="18" t="s">
        <v>104</v>
      </c>
      <c r="D77" s="19" t="str">
        <f t="shared" si="0"/>
        <v>Gear</v>
      </c>
      <c r="E77" s="20" t="s">
        <v>102</v>
      </c>
      <c r="F77" s="21" t="str">
        <f t="shared" si="1"/>
        <v>Axis</v>
      </c>
      <c r="G77" s="22">
        <f>IF(C77="","",IF(D77='Gear Train '!$Q$3,"-",VLOOKUP(C77,$P$14:$R$513,3,FALSE)))</f>
        <v>0</v>
      </c>
      <c r="H77" s="22">
        <f>IF(C77="","",IF(OR(D77='Gear Train '!$Q$7,D77='Gear Train '!$Q$3,D77='Gear Train '!$Q$8),"-",VLOOKUP(C77,$P$14:$S$513,4,FALSE)))</f>
        <v>99</v>
      </c>
      <c r="I77" s="23">
        <f>IF(C77="","",IF(OR(D77='Gear Train '!$Q$7,D77='Gear Train '!$Q$8,F77='Gear Train '!$Q$7),VLOOKUP(E77,$C$14:$L$513,7,FALSE),IF(D77='Gear Train '!$Q$3,VLOOKUP(C77,$P$14:$T$513,5,FALSE),VLOOKUP(E77,$C$14:$L$513,7,FALSE)*L77)))</f>
        <v>365</v>
      </c>
      <c r="J77" s="23">
        <f>IF(C77="","",IF(OR(D77='Gear Train '!$Q$7,D77='Gear Train '!$Q$8,F77='Gear Train '!$Q$7),VLOOKUP(E77,$C$14:$L$513,8,FALSE),IF(D77='Gear Train '!$Q$3,E77/I77,VLOOKUP(E77,$C$14:$L$513,8,FALSE)/L77)))</f>
        <v>1.3698630136986304E-2</v>
      </c>
      <c r="K77" s="23">
        <f t="shared" si="6"/>
        <v>4.9315068493150696</v>
      </c>
      <c r="L77" s="23">
        <f>IF(C77="","",IF(OR(D77='Gear Train '!$Q$7,D77='Gear Train '!$Q$8,F77='Gear Train '!$Q$7),VLOOKUP(E77,$C$14:$L$513,10,FALSE),IF(D77='Gear Train '!$Q$3,"-",IF(F77='Gear Train '!$Q$3,1,H77/VLOOKUP(E77,$P$14:$S$513,4,FALSE)))))</f>
        <v>12.166666666666666</v>
      </c>
      <c r="M77" s="23" t="str">
        <f t="shared" si="2"/>
        <v/>
      </c>
      <c r="N77" s="24" t="str">
        <f t="shared" si="4"/>
        <v/>
      </c>
      <c r="P77" s="18" t="s">
        <v>108</v>
      </c>
      <c r="Q77" s="18" t="s">
        <v>0</v>
      </c>
      <c r="R77" s="25"/>
      <c r="S77" s="25">
        <v>538</v>
      </c>
      <c r="T77" s="25"/>
      <c r="V77" s="26"/>
      <c r="W77" s="27"/>
      <c r="X77" s="28" t="str">
        <f t="shared" si="3"/>
        <v/>
      </c>
      <c r="Y77" s="24" t="str">
        <f t="shared" si="5"/>
        <v/>
      </c>
      <c r="AF77" s="1"/>
      <c r="AG77" s="1"/>
    </row>
    <row r="78" spans="2:33">
      <c r="B78" s="17" t="s">
        <v>105</v>
      </c>
      <c r="C78" s="18" t="s">
        <v>105</v>
      </c>
      <c r="D78" s="19" t="str">
        <f t="shared" ref="D78:D141" si="7">IF(C78="","",VLOOKUP(C78,$P$14:$Q$513,2,FALSE))</f>
        <v>Gear</v>
      </c>
      <c r="E78" s="20" t="s">
        <v>104</v>
      </c>
      <c r="F78" s="21" t="str">
        <f t="shared" ref="F78:F141" si="8">IF(E78="","",IF(ISNUMBER(E78),"-",VLOOKUP(E78,$P$14:$Q$513,2,FALSE)))</f>
        <v>Gear</v>
      </c>
      <c r="G78" s="22">
        <f>IF(C78="","",IF(D78='Gear Train '!$Q$3,"-",VLOOKUP(C78,$P$14:$R$513,3,FALSE)))</f>
        <v>0</v>
      </c>
      <c r="H78" s="22">
        <f>IF(C78="","",IF(OR(D78='Gear Train '!$Q$7,D78='Gear Train '!$Q$3,D78='Gear Train '!$Q$8),"-",VLOOKUP(C78,$P$14:$S$513,4,FALSE)))</f>
        <v>8</v>
      </c>
      <c r="I78" s="23">
        <f>IF(C78="","",IF(OR(D78='Gear Train '!$Q$7,D78='Gear Train '!$Q$8,F78='Gear Train '!$Q$7),VLOOKUP(E78,$C$14:$L$513,7,FALSE),IF(D78='Gear Train '!$Q$3,VLOOKUP(C78,$P$14:$T$513,5,FALSE),VLOOKUP(E78,$C$14:$L$513,7,FALSE)*L78)))</f>
        <v>29.494949494949498</v>
      </c>
      <c r="J78" s="23">
        <f>IF(C78="","",IF(OR(D78='Gear Train '!$Q$7,D78='Gear Train '!$Q$8,F78='Gear Train '!$Q$7),VLOOKUP(E78,$C$14:$L$513,8,FALSE),IF(D78='Gear Train '!$Q$3,E78/I78,VLOOKUP(E78,$C$14:$L$513,8,FALSE)/L78)))</f>
        <v>0.16952054794520549</v>
      </c>
      <c r="K78" s="23">
        <f t="shared" si="6"/>
        <v>61.027397260273979</v>
      </c>
      <c r="L78" s="23">
        <f>IF(C78="","",IF(OR(D78='Gear Train '!$Q$7,D78='Gear Train '!$Q$8,F78='Gear Train '!$Q$7),VLOOKUP(E78,$C$14:$L$513,10,FALSE),IF(D78='Gear Train '!$Q$3,"-",IF(F78='Gear Train '!$Q$3,1,H78/VLOOKUP(E78,$P$14:$S$513,4,FALSE)))))</f>
        <v>8.0808080808080815E-2</v>
      </c>
      <c r="M78" s="23">
        <f t="shared" ref="M78:M141" si="9">IF(B78="","",VLOOKUP(B78,$V$14:$W$113,2,FALSE))</f>
        <v>29.515151551999999</v>
      </c>
      <c r="N78" s="24">
        <f t="shared" si="4"/>
        <v>6.8446394438825831E-4</v>
      </c>
      <c r="P78" s="18" t="s">
        <v>43</v>
      </c>
      <c r="Q78" s="18" t="s">
        <v>3</v>
      </c>
      <c r="R78" s="25"/>
      <c r="S78" s="25"/>
      <c r="T78" s="25"/>
      <c r="V78" s="26"/>
      <c r="W78" s="27"/>
      <c r="X78" s="28" t="str">
        <f t="shared" ref="X78:X113" si="10">IF(V78="","",VLOOKUP(V78,$B$14:$N$513,8,FALSE))</f>
        <v/>
      </c>
      <c r="Y78" s="24" t="str">
        <f t="shared" si="5"/>
        <v/>
      </c>
      <c r="AF78" s="1"/>
      <c r="AG78" s="1"/>
    </row>
    <row r="79" spans="2:33">
      <c r="B79" s="17"/>
      <c r="C79" s="18"/>
      <c r="D79" s="19" t="str">
        <f t="shared" si="7"/>
        <v/>
      </c>
      <c r="E79" s="20"/>
      <c r="F79" s="21" t="str">
        <f t="shared" si="8"/>
        <v/>
      </c>
      <c r="G79" s="22" t="str">
        <f>IF(C79="","",IF(D79='Gear Train '!$Q$3,"-",VLOOKUP(C79,$P$14:$R$513,3,FALSE)))</f>
        <v/>
      </c>
      <c r="H79" s="22" t="str">
        <f>IF(C79="","",IF(OR(D79='Gear Train '!$Q$7,D79='Gear Train '!$Q$3,D79='Gear Train '!$Q$8),"-",VLOOKUP(C79,$P$14:$S$513,4,FALSE)))</f>
        <v/>
      </c>
      <c r="I79" s="23" t="str">
        <f>IF(C79="","",IF(OR(D79='Gear Train '!$Q$7,D79='Gear Train '!$Q$8,F79='Gear Train '!$Q$7),VLOOKUP(E79,$C$14:$L$513,7,FALSE),IF(D79='Gear Train '!$Q$3,VLOOKUP(C79,$P$14:$T$513,5,FALSE),VLOOKUP(E79,$C$14:$L$513,7,FALSE)*L79)))</f>
        <v/>
      </c>
      <c r="J79" s="23" t="str">
        <f>IF(C79="","",IF(OR(D79='Gear Train '!$Q$7,D79='Gear Train '!$Q$8,F79='Gear Train '!$Q$7),VLOOKUP(E79,$C$14:$L$513,8,FALSE),IF(D79='Gear Train '!$Q$3,E79/I79,VLOOKUP(E79,$C$14:$L$513,8,FALSE)/L79)))</f>
        <v/>
      </c>
      <c r="K79" s="23" t="str">
        <f t="shared" si="6"/>
        <v/>
      </c>
      <c r="L79" s="23" t="str">
        <f>IF(C79="","",IF(OR(D79='Gear Train '!$Q$7,D79='Gear Train '!$Q$8,F79='Gear Train '!$Q$7),VLOOKUP(E79,$C$14:$L$513,10,FALSE),IF(D79='Gear Train '!$Q$3,"-",IF(F79='Gear Train '!$Q$3,1,H79/VLOOKUP(E79,$P$14:$S$513,4,FALSE)))))</f>
        <v/>
      </c>
      <c r="M79" s="23" t="str">
        <f t="shared" si="9"/>
        <v/>
      </c>
      <c r="N79" s="24" t="str">
        <f t="shared" ref="N79:N142" si="11">IF(M79="","",1-I79/M79)</f>
        <v/>
      </c>
      <c r="P79" s="18" t="s">
        <v>109</v>
      </c>
      <c r="Q79" s="18" t="s">
        <v>0</v>
      </c>
      <c r="R79" s="25"/>
      <c r="S79" s="25">
        <v>289</v>
      </c>
      <c r="T79" s="25"/>
      <c r="V79" s="26"/>
      <c r="W79" s="27"/>
      <c r="X79" s="28" t="str">
        <f t="shared" si="10"/>
        <v/>
      </c>
      <c r="Y79" s="24" t="str">
        <f t="shared" ref="Y79:Y113" si="12">IF(X79="","",1-(X79/W79))</f>
        <v/>
      </c>
      <c r="AF79" s="1"/>
      <c r="AG79" s="1"/>
    </row>
    <row r="80" spans="2:33">
      <c r="B80" s="17"/>
      <c r="C80" s="18" t="s">
        <v>94</v>
      </c>
      <c r="D80" s="19" t="str">
        <f t="shared" si="7"/>
        <v>Gear</v>
      </c>
      <c r="E80" s="20" t="s">
        <v>70</v>
      </c>
      <c r="F80" s="21" t="str">
        <f t="shared" si="8"/>
        <v>Axis</v>
      </c>
      <c r="G80" s="22">
        <f>IF(C80="","",IF(D80='Gear Train '!$Q$3,"-",VLOOKUP(C80,$P$14:$R$513,3,FALSE)))</f>
        <v>0</v>
      </c>
      <c r="H80" s="22">
        <f>IF(C80="","",IF(OR(D80='Gear Train '!$Q$7,D80='Gear Train '!$Q$3,D80='Gear Train '!$Q$8),"-",VLOOKUP(C80,$P$14:$S$513,4,FALSE)))</f>
        <v>8</v>
      </c>
      <c r="I80" s="23">
        <f>IF(C80="","",IF(OR(D80='Gear Train '!$Q$7,D80='Gear Train '!$Q$8,F80='Gear Train '!$Q$7),VLOOKUP(E80,$C$14:$L$513,7,FALSE),IF(D80='Gear Train '!$Q$3,VLOOKUP(C80,$P$14:$T$513,5,FALSE),VLOOKUP(E80,$C$14:$L$513,7,FALSE)*L80)))</f>
        <v>30</v>
      </c>
      <c r="J80" s="23">
        <f>IF(C80="","",IF(OR(D80='Gear Train '!$Q$7,D80='Gear Train '!$Q$8,F80='Gear Train '!$Q$7),VLOOKUP(E80,$C$14:$L$513,8,FALSE),IF(D80='Gear Train '!$Q$3,E80/I80,VLOOKUP(E80,$C$14:$L$513,8,FALSE)/L80)))</f>
        <v>0.16666666666666669</v>
      </c>
      <c r="K80" s="23">
        <f t="shared" si="6"/>
        <v>60.000000000000007</v>
      </c>
      <c r="L80" s="23">
        <f>IF(C80="","",IF(OR(D80='Gear Train '!$Q$7,D80='Gear Train '!$Q$8,F80='Gear Train '!$Q$7),VLOOKUP(E80,$C$14:$L$513,10,FALSE),IF(D80='Gear Train '!$Q$3,"-",IF(F80='Gear Train '!$Q$3,1,H80/VLOOKUP(E80,$P$14:$S$513,4,FALSE)))))</f>
        <v>2.5</v>
      </c>
      <c r="M80" s="23" t="str">
        <f t="shared" si="9"/>
        <v/>
      </c>
      <c r="N80" s="24" t="str">
        <f t="shared" si="11"/>
        <v/>
      </c>
      <c r="P80" s="18" t="s">
        <v>29</v>
      </c>
      <c r="Q80" s="18" t="s">
        <v>3</v>
      </c>
      <c r="R80" s="25"/>
      <c r="S80" s="25"/>
      <c r="T80" s="25"/>
      <c r="V80" s="26"/>
      <c r="W80" s="27"/>
      <c r="X80" s="28" t="str">
        <f t="shared" si="10"/>
        <v/>
      </c>
      <c r="Y80" s="24" t="str">
        <f t="shared" si="12"/>
        <v/>
      </c>
      <c r="AF80" s="1"/>
      <c r="AG80" s="1"/>
    </row>
    <row r="81" spans="2:33">
      <c r="B81" s="17"/>
      <c r="C81" s="18" t="s">
        <v>106</v>
      </c>
      <c r="D81" s="19" t="str">
        <f t="shared" si="7"/>
        <v>Gear</v>
      </c>
      <c r="E81" s="20" t="s">
        <v>94</v>
      </c>
      <c r="F81" s="21" t="str">
        <f t="shared" si="8"/>
        <v>Gear</v>
      </c>
      <c r="G81" s="22">
        <f>IF(C81="","",IF(D81='Gear Train '!$Q$3,"-",VLOOKUP(C81,$P$14:$R$513,3,FALSE)))</f>
        <v>0</v>
      </c>
      <c r="H81" s="22">
        <f>IF(C81="","",IF(OR(D81='Gear Train '!$Q$7,D81='Gear Train '!$Q$3,D81='Gear Train '!$Q$8),"-",VLOOKUP(C81,$P$14:$S$513,4,FALSE)))</f>
        <v>60</v>
      </c>
      <c r="I81" s="23">
        <f>IF(C81="","",IF(OR(D81='Gear Train '!$Q$7,D81='Gear Train '!$Q$8,F81='Gear Train '!$Q$7),VLOOKUP(E81,$C$14:$L$513,7,FALSE),IF(D81='Gear Train '!$Q$3,VLOOKUP(C81,$P$14:$T$513,5,FALSE),VLOOKUP(E81,$C$14:$L$513,7,FALSE)*L81)))</f>
        <v>225</v>
      </c>
      <c r="J81" s="23">
        <f>IF(C81="","",IF(OR(D81='Gear Train '!$Q$7,D81='Gear Train '!$Q$8,F81='Gear Train '!$Q$7),VLOOKUP(E81,$C$14:$L$513,8,FALSE),IF(D81='Gear Train '!$Q$3,E81/I81,VLOOKUP(E81,$C$14:$L$513,8,FALSE)/L81)))</f>
        <v>2.2222222222222223E-2</v>
      </c>
      <c r="K81" s="23">
        <f t="shared" si="6"/>
        <v>8</v>
      </c>
      <c r="L81" s="23">
        <f>IF(C81="","",IF(OR(D81='Gear Train '!$Q$7,D81='Gear Train '!$Q$8,F81='Gear Train '!$Q$7),VLOOKUP(E81,$C$14:$L$513,10,FALSE),IF(D81='Gear Train '!$Q$3,"-",IF(F81='Gear Train '!$Q$3,1,H81/VLOOKUP(E81,$P$14:$S$513,4,FALSE)))))</f>
        <v>7.5</v>
      </c>
      <c r="M81" s="23" t="str">
        <f t="shared" si="9"/>
        <v/>
      </c>
      <c r="N81" s="24" t="str">
        <f t="shared" si="11"/>
        <v/>
      </c>
      <c r="P81" s="18" t="s">
        <v>110</v>
      </c>
      <c r="Q81" s="18" t="s">
        <v>0</v>
      </c>
      <c r="R81" s="25"/>
      <c r="S81" s="25">
        <v>103</v>
      </c>
      <c r="T81" s="25"/>
      <c r="V81" s="26"/>
      <c r="W81" s="27"/>
      <c r="X81" s="28" t="str">
        <f t="shared" si="10"/>
        <v/>
      </c>
      <c r="Y81" s="24" t="str">
        <f t="shared" si="12"/>
        <v/>
      </c>
      <c r="AF81" s="1"/>
      <c r="AG81" s="1"/>
    </row>
    <row r="82" spans="2:33">
      <c r="B82" s="17" t="s">
        <v>30</v>
      </c>
      <c r="C82" s="18" t="s">
        <v>30</v>
      </c>
      <c r="D82" s="19" t="str">
        <f t="shared" si="7"/>
        <v>Pointer</v>
      </c>
      <c r="E82" s="20" t="s">
        <v>106</v>
      </c>
      <c r="F82" s="21" t="str">
        <f t="shared" si="8"/>
        <v>Gear</v>
      </c>
      <c r="G82" s="22">
        <f>IF(C82="","",IF(D82='Gear Train '!$Q$3,"-",VLOOKUP(C82,$P$14:$R$513,3,FALSE)))</f>
        <v>0</v>
      </c>
      <c r="H82" s="22" t="str">
        <f>IF(C82="","",IF(OR(D82='Gear Train '!$Q$7,D82='Gear Train '!$Q$3,D82='Gear Train '!$Q$8),"-",VLOOKUP(C82,$P$14:$S$513,4,FALSE)))</f>
        <v>-</v>
      </c>
      <c r="I82" s="23">
        <f>IF(C82="","",IF(OR(D82='Gear Train '!$Q$7,D82='Gear Train '!$Q$8,F82='Gear Train '!$Q$7),VLOOKUP(E82,$C$14:$L$513,7,FALSE),IF(D82='Gear Train '!$Q$3,VLOOKUP(C82,$P$14:$T$513,5,FALSE),VLOOKUP(E82,$C$14:$L$513,7,FALSE)*L82)))</f>
        <v>225</v>
      </c>
      <c r="J82" s="23">
        <f>IF(C82="","",IF(OR(D82='Gear Train '!$Q$7,D82='Gear Train '!$Q$8,F82='Gear Train '!$Q$7),VLOOKUP(E82,$C$14:$L$513,8,FALSE),IF(D82='Gear Train '!$Q$3,E82/I82,VLOOKUP(E82,$C$14:$L$513,8,FALSE)/L82)))</f>
        <v>2.2222222222222223E-2</v>
      </c>
      <c r="K82" s="23">
        <f t="shared" si="6"/>
        <v>8</v>
      </c>
      <c r="L82" s="23">
        <f>IF(C82="","",IF(OR(D82='Gear Train '!$Q$7,D82='Gear Train '!$Q$8,F82='Gear Train '!$Q$7),VLOOKUP(E82,$C$14:$L$513,10,FALSE),IF(D82='Gear Train '!$Q$3,"-",IF(F82='Gear Train '!$Q$3,1,H82/VLOOKUP(E82,$P$14:$S$513,4,FALSE)))))</f>
        <v>7.5</v>
      </c>
      <c r="M82" s="23">
        <f t="shared" si="9"/>
        <v>224.7</v>
      </c>
      <c r="N82" s="24">
        <f t="shared" si="11"/>
        <v>-1.3351134846462109E-3</v>
      </c>
      <c r="P82" s="18" t="s">
        <v>28</v>
      </c>
      <c r="Q82" s="18" t="s">
        <v>3</v>
      </c>
      <c r="R82" s="25"/>
      <c r="S82" s="25"/>
      <c r="T82" s="25"/>
      <c r="V82" s="26"/>
      <c r="W82" s="27"/>
      <c r="X82" s="28" t="str">
        <f t="shared" si="10"/>
        <v/>
      </c>
      <c r="Y82" s="24" t="str">
        <f t="shared" si="12"/>
        <v/>
      </c>
      <c r="AF82" s="1"/>
      <c r="AG82" s="1"/>
    </row>
    <row r="83" spans="2:33">
      <c r="B83" s="17"/>
      <c r="C83" s="18"/>
      <c r="D83" s="19" t="str">
        <f t="shared" si="7"/>
        <v/>
      </c>
      <c r="E83" s="20"/>
      <c r="F83" s="21" t="str">
        <f t="shared" si="8"/>
        <v/>
      </c>
      <c r="G83" s="22" t="str">
        <f>IF(C83="","",IF(D83='Gear Train '!$Q$3,"-",VLOOKUP(C83,$P$14:$R$513,3,FALSE)))</f>
        <v/>
      </c>
      <c r="H83" s="22" t="str">
        <f>IF(C83="","",IF(OR(D83='Gear Train '!$Q$7,D83='Gear Train '!$Q$3,D83='Gear Train '!$Q$8),"-",VLOOKUP(C83,$P$14:$S$513,4,FALSE)))</f>
        <v/>
      </c>
      <c r="I83" s="23" t="str">
        <f>IF(C83="","",IF(OR(D83='Gear Train '!$Q$7,D83='Gear Train '!$Q$8,F83='Gear Train '!$Q$7),VLOOKUP(E83,$C$14:$L$513,7,FALSE),IF(D83='Gear Train '!$Q$3,VLOOKUP(C83,$P$14:$T$513,5,FALSE),VLOOKUP(E83,$C$14:$L$513,7,FALSE)*L83)))</f>
        <v/>
      </c>
      <c r="J83" s="23" t="str">
        <f>IF(C83="","",IF(OR(D83='Gear Train '!$Q$7,D83='Gear Train '!$Q$8,F83='Gear Train '!$Q$7),VLOOKUP(E83,$C$14:$L$513,8,FALSE),IF(D83='Gear Train '!$Q$3,E83/I83,VLOOKUP(E83,$C$14:$L$513,8,FALSE)/L83)))</f>
        <v/>
      </c>
      <c r="K83" s="23" t="str">
        <f t="shared" ref="K83:K146" si="13">IF(C83="","",IF(G83="-","-",MOD(G83+J83*360,360)))</f>
        <v/>
      </c>
      <c r="L83" s="23" t="str">
        <f>IF(C83="","",IF(OR(D83='Gear Train '!$Q$7,D83='Gear Train '!$Q$8,F83='Gear Train '!$Q$7),VLOOKUP(E83,$C$14:$L$513,10,FALSE),IF(D83='Gear Train '!$Q$3,"-",IF(F83='Gear Train '!$Q$3,1,H83/VLOOKUP(E83,$P$14:$S$513,4,FALSE)))))</f>
        <v/>
      </c>
      <c r="M83" s="23" t="str">
        <f t="shared" si="9"/>
        <v/>
      </c>
      <c r="N83" s="24" t="str">
        <f t="shared" si="11"/>
        <v/>
      </c>
      <c r="P83" s="18" t="s">
        <v>111</v>
      </c>
      <c r="Q83" s="18" t="s">
        <v>0</v>
      </c>
      <c r="R83" s="25"/>
      <c r="S83" s="25">
        <v>72</v>
      </c>
      <c r="T83" s="25"/>
      <c r="V83" s="26"/>
      <c r="W83" s="27"/>
      <c r="X83" s="28" t="str">
        <f t="shared" si="10"/>
        <v/>
      </c>
      <c r="Y83" s="24" t="str">
        <f t="shared" si="12"/>
        <v/>
      </c>
      <c r="AF83" s="1"/>
      <c r="AG83" s="1"/>
    </row>
    <row r="84" spans="2:33">
      <c r="B84" s="17"/>
      <c r="C84" s="18" t="s">
        <v>95</v>
      </c>
      <c r="D84" s="19" t="str">
        <f t="shared" si="7"/>
        <v>Gear</v>
      </c>
      <c r="E84" s="20" t="s">
        <v>70</v>
      </c>
      <c r="F84" s="21" t="str">
        <f t="shared" si="8"/>
        <v>Axis</v>
      </c>
      <c r="G84" s="22">
        <f>IF(C84="","",IF(D84='Gear Train '!$Q$3,"-",VLOOKUP(C84,$P$14:$R$513,3,FALSE)))</f>
        <v>0</v>
      </c>
      <c r="H84" s="22">
        <f>IF(C84="","",IF(OR(D84='Gear Train '!$Q$7,D84='Gear Train '!$Q$3,D84='Gear Train '!$Q$8),"-",VLOOKUP(C84,$P$14:$S$513,4,FALSE)))</f>
        <v>15</v>
      </c>
      <c r="I84" s="23">
        <f>IF(C84="","",IF(OR(D84='Gear Train '!$Q$7,D84='Gear Train '!$Q$8,F84='Gear Train '!$Q$7),VLOOKUP(E84,$C$14:$L$513,7,FALSE),IF(D84='Gear Train '!$Q$3,VLOOKUP(C84,$P$14:$T$513,5,FALSE),VLOOKUP(E84,$C$14:$L$513,7,FALSE)*L84)))</f>
        <v>30</v>
      </c>
      <c r="J84" s="23">
        <f>IF(C84="","",IF(OR(D84='Gear Train '!$Q$7,D84='Gear Train '!$Q$8,F84='Gear Train '!$Q$7),VLOOKUP(E84,$C$14:$L$513,8,FALSE),IF(D84='Gear Train '!$Q$3,E84/I84,VLOOKUP(E84,$C$14:$L$513,8,FALSE)/L84)))</f>
        <v>0.16666666666666669</v>
      </c>
      <c r="K84" s="23">
        <f t="shared" si="13"/>
        <v>60.000000000000007</v>
      </c>
      <c r="L84" s="23">
        <f>IF(C84="","",IF(OR(D84='Gear Train '!$Q$7,D84='Gear Train '!$Q$8,F84='Gear Train '!$Q$7),VLOOKUP(E84,$C$14:$L$513,10,FALSE),IF(D84='Gear Train '!$Q$3,"-",IF(F84='Gear Train '!$Q$3,1,H84/VLOOKUP(E84,$P$14:$S$513,4,FALSE)))))</f>
        <v>2.5</v>
      </c>
      <c r="M84" s="23" t="str">
        <f t="shared" si="9"/>
        <v/>
      </c>
      <c r="N84" s="24" t="str">
        <f t="shared" si="11"/>
        <v/>
      </c>
      <c r="P84" s="18" t="s">
        <v>112</v>
      </c>
      <c r="Q84" s="18" t="s">
        <v>0</v>
      </c>
      <c r="R84" s="25"/>
      <c r="S84" s="25">
        <v>61</v>
      </c>
      <c r="T84" s="25"/>
      <c r="V84" s="26"/>
      <c r="W84" s="27"/>
      <c r="X84" s="28" t="str">
        <f t="shared" si="10"/>
        <v/>
      </c>
      <c r="Y84" s="24" t="str">
        <f t="shared" si="12"/>
        <v/>
      </c>
      <c r="AF84" s="1"/>
      <c r="AG84" s="1"/>
    </row>
    <row r="85" spans="2:33">
      <c r="B85" s="17"/>
      <c r="C85" s="18" t="s">
        <v>107</v>
      </c>
      <c r="D85" s="19" t="str">
        <f t="shared" si="7"/>
        <v>Gear</v>
      </c>
      <c r="E85" s="20" t="s">
        <v>95</v>
      </c>
      <c r="F85" s="21" t="str">
        <f t="shared" si="8"/>
        <v>Gear</v>
      </c>
      <c r="G85" s="22">
        <f>IF(C85="","",IF(D85='Gear Train '!$Q$3,"-",VLOOKUP(C85,$P$14:$R$513,3,FALSE)))</f>
        <v>0</v>
      </c>
      <c r="H85" s="22">
        <f>IF(C85="","",IF(OR(D85='Gear Train '!$Q$7,D85='Gear Train '!$Q$3,D85='Gear Train '!$Q$8),"-",VLOOKUP(C85,$P$14:$S$513,4,FALSE)))</f>
        <v>44</v>
      </c>
      <c r="I85" s="23">
        <f>IF(C85="","",IF(OR(D85='Gear Train '!$Q$7,D85='Gear Train '!$Q$8,F85='Gear Train '!$Q$7),VLOOKUP(E85,$C$14:$L$513,7,FALSE),IF(D85='Gear Train '!$Q$3,VLOOKUP(C85,$P$14:$T$513,5,FALSE),VLOOKUP(E85,$C$14:$L$513,7,FALSE)*L85)))</f>
        <v>88</v>
      </c>
      <c r="J85" s="23">
        <f>IF(C85="","",IF(OR(D85='Gear Train '!$Q$7,D85='Gear Train '!$Q$8,F85='Gear Train '!$Q$7),VLOOKUP(E85,$C$14:$L$513,8,FALSE),IF(D85='Gear Train '!$Q$3,E85/I85,VLOOKUP(E85,$C$14:$L$513,8,FALSE)/L85)))</f>
        <v>5.681818181818183E-2</v>
      </c>
      <c r="K85" s="23">
        <f t="shared" si="13"/>
        <v>20.45454545454546</v>
      </c>
      <c r="L85" s="23">
        <f>IF(C85="","",IF(OR(D85='Gear Train '!$Q$7,D85='Gear Train '!$Q$8,F85='Gear Train '!$Q$7),VLOOKUP(E85,$C$14:$L$513,10,FALSE),IF(D85='Gear Train '!$Q$3,"-",IF(F85='Gear Train '!$Q$3,1,H85/VLOOKUP(E85,$P$14:$S$513,4,FALSE)))))</f>
        <v>2.9333333333333331</v>
      </c>
      <c r="M85" s="23" t="str">
        <f t="shared" si="9"/>
        <v/>
      </c>
      <c r="N85" s="24" t="str">
        <f t="shared" si="11"/>
        <v/>
      </c>
      <c r="P85" s="18" t="s">
        <v>113</v>
      </c>
      <c r="Q85" s="18" t="s">
        <v>2</v>
      </c>
      <c r="R85" s="25"/>
      <c r="S85" s="25"/>
      <c r="T85" s="25"/>
      <c r="V85" s="26"/>
      <c r="W85" s="27"/>
      <c r="X85" s="28" t="str">
        <f t="shared" si="10"/>
        <v/>
      </c>
      <c r="Y85" s="24" t="str">
        <f t="shared" si="12"/>
        <v/>
      </c>
      <c r="AF85" s="1"/>
      <c r="AG85" s="1"/>
    </row>
    <row r="86" spans="2:33">
      <c r="B86" s="17" t="s">
        <v>41</v>
      </c>
      <c r="C86" s="18" t="s">
        <v>41</v>
      </c>
      <c r="D86" s="19" t="str">
        <f t="shared" si="7"/>
        <v>Pointer</v>
      </c>
      <c r="E86" s="20" t="s">
        <v>107</v>
      </c>
      <c r="F86" s="21" t="str">
        <f t="shared" si="8"/>
        <v>Gear</v>
      </c>
      <c r="G86" s="22">
        <f>IF(C86="","",IF(D86='Gear Train '!$Q$3,"-",VLOOKUP(C86,$P$14:$R$513,3,FALSE)))</f>
        <v>0</v>
      </c>
      <c r="H86" s="22" t="str">
        <f>IF(C86="","",IF(OR(D86='Gear Train '!$Q$7,D86='Gear Train '!$Q$3,D86='Gear Train '!$Q$8),"-",VLOOKUP(C86,$P$14:$S$513,4,FALSE)))</f>
        <v>-</v>
      </c>
      <c r="I86" s="23">
        <f>IF(C86="","",IF(OR(D86='Gear Train '!$Q$7,D86='Gear Train '!$Q$8,F86='Gear Train '!$Q$7),VLOOKUP(E86,$C$14:$L$513,7,FALSE),IF(D86='Gear Train '!$Q$3,VLOOKUP(C86,$P$14:$T$513,5,FALSE),VLOOKUP(E86,$C$14:$L$513,7,FALSE)*L86)))</f>
        <v>88</v>
      </c>
      <c r="J86" s="23">
        <f>IF(C86="","",IF(OR(D86='Gear Train '!$Q$7,D86='Gear Train '!$Q$8,F86='Gear Train '!$Q$7),VLOOKUP(E86,$C$14:$L$513,8,FALSE),IF(D86='Gear Train '!$Q$3,E86/I86,VLOOKUP(E86,$C$14:$L$513,8,FALSE)/L86)))</f>
        <v>5.681818181818183E-2</v>
      </c>
      <c r="K86" s="23">
        <f t="shared" si="13"/>
        <v>20.45454545454546</v>
      </c>
      <c r="L86" s="23">
        <f>IF(C86="","",IF(OR(D86='Gear Train '!$Q$7,D86='Gear Train '!$Q$8,F86='Gear Train '!$Q$7),VLOOKUP(E86,$C$14:$L$513,10,FALSE),IF(D86='Gear Train '!$Q$3,"-",IF(F86='Gear Train '!$Q$3,1,H86/VLOOKUP(E86,$P$14:$S$513,4,FALSE)))))</f>
        <v>2.9333333333333331</v>
      </c>
      <c r="M86" s="23">
        <f t="shared" si="9"/>
        <v>87.968999999999994</v>
      </c>
      <c r="N86" s="24">
        <f t="shared" si="11"/>
        <v>-3.523968670782196E-4</v>
      </c>
      <c r="P86" s="18" t="s">
        <v>114</v>
      </c>
      <c r="Q86" s="18" t="s">
        <v>0</v>
      </c>
      <c r="R86" s="25"/>
      <c r="S86" s="25">
        <v>73</v>
      </c>
      <c r="T86" s="25"/>
      <c r="V86" s="26"/>
      <c r="W86" s="27"/>
      <c r="X86" s="28" t="str">
        <f t="shared" si="10"/>
        <v/>
      </c>
      <c r="Y86" s="24" t="str">
        <f t="shared" si="12"/>
        <v/>
      </c>
      <c r="AF86" s="1"/>
      <c r="AG86" s="1"/>
    </row>
    <row r="87" spans="2:33">
      <c r="B87" s="17"/>
      <c r="C87" s="18"/>
      <c r="D87" s="19" t="str">
        <f t="shared" si="7"/>
        <v/>
      </c>
      <c r="E87" s="20"/>
      <c r="F87" s="21" t="str">
        <f t="shared" si="8"/>
        <v/>
      </c>
      <c r="G87" s="22" t="str">
        <f>IF(C87="","",IF(D87='Gear Train '!$Q$3,"-",VLOOKUP(C87,$P$14:$R$513,3,FALSE)))</f>
        <v/>
      </c>
      <c r="H87" s="22" t="str">
        <f>IF(C87="","",IF(OR(D87='Gear Train '!$Q$7,D87='Gear Train '!$Q$3,D87='Gear Train '!$Q$8),"-",VLOOKUP(C87,$P$14:$S$513,4,FALSE)))</f>
        <v/>
      </c>
      <c r="I87" s="23" t="str">
        <f>IF(C87="","",IF(OR(D87='Gear Train '!$Q$7,D87='Gear Train '!$Q$8,F87='Gear Train '!$Q$7),VLOOKUP(E87,$C$14:$L$513,7,FALSE),IF(D87='Gear Train '!$Q$3,VLOOKUP(C87,$P$14:$T$513,5,FALSE),VLOOKUP(E87,$C$14:$L$513,7,FALSE)*L87)))</f>
        <v/>
      </c>
      <c r="J87" s="23" t="str">
        <f>IF(C87="","",IF(OR(D87='Gear Train '!$Q$7,D87='Gear Train '!$Q$8,F87='Gear Train '!$Q$7),VLOOKUP(E87,$C$14:$L$513,8,FALSE),IF(D87='Gear Train '!$Q$3,E87/I87,VLOOKUP(E87,$C$14:$L$513,8,FALSE)/L87)))</f>
        <v/>
      </c>
      <c r="K87" s="23" t="str">
        <f t="shared" si="13"/>
        <v/>
      </c>
      <c r="L87" s="23" t="str">
        <f>IF(C87="","",IF(OR(D87='Gear Train '!$Q$7,D87='Gear Train '!$Q$8,F87='Gear Train '!$Q$7),VLOOKUP(E87,$C$14:$L$513,10,FALSE),IF(D87='Gear Train '!$Q$3,"-",IF(F87='Gear Train '!$Q$3,1,H87/VLOOKUP(E87,$P$14:$S$513,4,FALSE)))))</f>
        <v/>
      </c>
      <c r="M87" s="23" t="str">
        <f t="shared" si="9"/>
        <v/>
      </c>
      <c r="N87" s="24" t="str">
        <f t="shared" si="11"/>
        <v/>
      </c>
      <c r="P87" s="18" t="s">
        <v>115</v>
      </c>
      <c r="Q87" s="18" t="s">
        <v>0</v>
      </c>
      <c r="R87" s="25"/>
      <c r="S87" s="25">
        <v>1</v>
      </c>
      <c r="T87" s="25"/>
      <c r="V87" s="26"/>
      <c r="W87" s="27"/>
      <c r="X87" s="28" t="str">
        <f t="shared" si="10"/>
        <v/>
      </c>
      <c r="Y87" s="24" t="str">
        <f t="shared" si="12"/>
        <v/>
      </c>
      <c r="AF87" s="1"/>
      <c r="AG87" s="1"/>
    </row>
    <row r="88" spans="2:33">
      <c r="B88" s="17"/>
      <c r="C88" s="18" t="s">
        <v>80</v>
      </c>
      <c r="D88" s="19" t="str">
        <f t="shared" si="7"/>
        <v>Axis</v>
      </c>
      <c r="E88" s="20" t="s">
        <v>78</v>
      </c>
      <c r="F88" s="21" t="str">
        <f t="shared" si="8"/>
        <v>Gear</v>
      </c>
      <c r="G88" s="22">
        <f>IF(C88="","",IF(D88='Gear Train '!$Q$3,"-",VLOOKUP(C88,$P$14:$R$513,3,FALSE)))</f>
        <v>0</v>
      </c>
      <c r="H88" s="22" t="str">
        <f>IF(C88="","",IF(OR(D88='Gear Train '!$Q$7,D88='Gear Train '!$Q$3,D88='Gear Train '!$Q$8),"-",VLOOKUP(C88,$P$14:$S$513,4,FALSE)))</f>
        <v>-</v>
      </c>
      <c r="I88" s="23">
        <f>IF(C88="","",IF(OR(D88='Gear Train '!$Q$7,D88='Gear Train '!$Q$8,F88='Gear Train '!$Q$7),VLOOKUP(E88,$C$14:$L$513,7,FALSE),IF(D88='Gear Train '!$Q$3,VLOOKUP(C88,$P$14:$T$513,5,FALSE),VLOOKUP(E88,$C$14:$L$513,7,FALSE)*L88)))</f>
        <v>120</v>
      </c>
      <c r="J88" s="23">
        <f>IF(C88="","",IF(OR(D88='Gear Train '!$Q$7,D88='Gear Train '!$Q$8,F88='Gear Train '!$Q$7),VLOOKUP(E88,$C$14:$L$513,8,FALSE),IF(D88='Gear Train '!$Q$3,E88/I88,VLOOKUP(E88,$C$14:$L$513,8,FALSE)/L88)))</f>
        <v>4.1666666666666671E-2</v>
      </c>
      <c r="K88" s="23">
        <f t="shared" si="13"/>
        <v>15.000000000000002</v>
      </c>
      <c r="L88" s="23">
        <f>IF(C88="","",IF(OR(D88='Gear Train '!$Q$7,D88='Gear Train '!$Q$8,F88='Gear Train '!$Q$7),VLOOKUP(E88,$C$14:$L$513,10,FALSE),IF(D88='Gear Train '!$Q$3,"-",IF(F88='Gear Train '!$Q$3,1,H88/VLOOKUP(E88,$P$14:$S$513,4,FALSE)))))</f>
        <v>10</v>
      </c>
      <c r="M88" s="23" t="str">
        <f t="shared" si="9"/>
        <v/>
      </c>
      <c r="N88" s="24" t="str">
        <f t="shared" si="11"/>
        <v/>
      </c>
      <c r="P88" s="18" t="s">
        <v>116</v>
      </c>
      <c r="Q88" s="18" t="s">
        <v>0</v>
      </c>
      <c r="R88" s="25"/>
      <c r="S88" s="25">
        <v>1</v>
      </c>
      <c r="T88" s="25"/>
      <c r="V88" s="26"/>
      <c r="W88" s="27"/>
      <c r="X88" s="28" t="str">
        <f t="shared" si="10"/>
        <v/>
      </c>
      <c r="Y88" s="24" t="str">
        <f t="shared" si="12"/>
        <v/>
      </c>
      <c r="AF88" s="1"/>
      <c r="AG88" s="1"/>
    </row>
    <row r="89" spans="2:33">
      <c r="B89" s="17"/>
      <c r="C89" s="18" t="s">
        <v>97</v>
      </c>
      <c r="D89" s="19" t="str">
        <f t="shared" si="7"/>
        <v>Gear</v>
      </c>
      <c r="E89" s="20" t="s">
        <v>80</v>
      </c>
      <c r="F89" s="21" t="str">
        <f t="shared" si="8"/>
        <v>Axis</v>
      </c>
      <c r="G89" s="22">
        <f>IF(C89="","",IF(D89='Gear Train '!$Q$3,"-",VLOOKUP(C89,$P$14:$R$513,3,FALSE)))</f>
        <v>0</v>
      </c>
      <c r="H89" s="22">
        <f>IF(C89="","",IF(OR(D89='Gear Train '!$Q$7,D89='Gear Train '!$Q$3,D89='Gear Train '!$Q$8),"-",VLOOKUP(C89,$P$14:$S$513,4,FALSE)))</f>
        <v>6</v>
      </c>
      <c r="I89" s="23">
        <f>IF(C89="","",IF(OR(D89='Gear Train '!$Q$7,D89='Gear Train '!$Q$8,F89='Gear Train '!$Q$7),VLOOKUP(E89,$C$14:$L$513,7,FALSE),IF(D89='Gear Train '!$Q$3,VLOOKUP(C89,$P$14:$T$513,5,FALSE),VLOOKUP(E89,$C$14:$L$513,7,FALSE)*L89)))</f>
        <v>120</v>
      </c>
      <c r="J89" s="23">
        <f>IF(C89="","",IF(OR(D89='Gear Train '!$Q$7,D89='Gear Train '!$Q$8,F89='Gear Train '!$Q$7),VLOOKUP(E89,$C$14:$L$513,8,FALSE),IF(D89='Gear Train '!$Q$3,E89/I89,VLOOKUP(E89,$C$14:$L$513,8,FALSE)/L89)))</f>
        <v>4.1666666666666671E-2</v>
      </c>
      <c r="K89" s="23">
        <f t="shared" si="13"/>
        <v>15.000000000000002</v>
      </c>
      <c r="L89" s="23">
        <f>IF(C89="","",IF(OR(D89='Gear Train '!$Q$7,D89='Gear Train '!$Q$8,F89='Gear Train '!$Q$7),VLOOKUP(E89,$C$14:$L$513,10,FALSE),IF(D89='Gear Train '!$Q$3,"-",IF(F89='Gear Train '!$Q$3,1,H89/VLOOKUP(E89,$P$14:$S$513,4,FALSE)))))</f>
        <v>10</v>
      </c>
      <c r="M89" s="23" t="str">
        <f t="shared" si="9"/>
        <v/>
      </c>
      <c r="N89" s="24" t="str">
        <f t="shared" si="11"/>
        <v/>
      </c>
      <c r="P89" s="18" t="s">
        <v>73</v>
      </c>
      <c r="Q89" s="18" t="s">
        <v>2</v>
      </c>
      <c r="R89" s="25"/>
      <c r="S89" s="25"/>
      <c r="T89" s="25"/>
      <c r="V89" s="26"/>
      <c r="W89" s="27"/>
      <c r="X89" s="28" t="str">
        <f t="shared" si="10"/>
        <v/>
      </c>
      <c r="Y89" s="24" t="str">
        <f t="shared" si="12"/>
        <v/>
      </c>
      <c r="AF89" s="1"/>
      <c r="AG89" s="1"/>
    </row>
    <row r="90" spans="2:33">
      <c r="B90" s="17"/>
      <c r="C90" s="18" t="s">
        <v>108</v>
      </c>
      <c r="D90" s="19" t="str">
        <f t="shared" si="7"/>
        <v>Gear</v>
      </c>
      <c r="E90" s="20" t="s">
        <v>97</v>
      </c>
      <c r="F90" s="21" t="str">
        <f t="shared" si="8"/>
        <v>Gear</v>
      </c>
      <c r="G90" s="22">
        <f>IF(C90="","",IF(D90='Gear Train '!$Q$3,"-",VLOOKUP(C90,$P$14:$R$513,3,FALSE)))</f>
        <v>0</v>
      </c>
      <c r="H90" s="22">
        <f>IF(C90="","",IF(OR(D90='Gear Train '!$Q$7,D90='Gear Train '!$Q$3,D90='Gear Train '!$Q$8),"-",VLOOKUP(C90,$P$14:$S$513,4,FALSE)))</f>
        <v>538</v>
      </c>
      <c r="I90" s="23">
        <f>IF(C90="","",IF(OR(D90='Gear Train '!$Q$7,D90='Gear Train '!$Q$8,F90='Gear Train '!$Q$7),VLOOKUP(E90,$C$14:$L$513,7,FALSE),IF(D90='Gear Train '!$Q$3,VLOOKUP(C90,$P$14:$T$513,5,FALSE),VLOOKUP(E90,$C$14:$L$513,7,FALSE)*L90)))</f>
        <v>10760</v>
      </c>
      <c r="J90" s="23">
        <f>IF(C90="","",IF(OR(D90='Gear Train '!$Q$7,D90='Gear Train '!$Q$8,F90='Gear Train '!$Q$7),VLOOKUP(E90,$C$14:$L$513,8,FALSE),IF(D90='Gear Train '!$Q$3,E90/I90,VLOOKUP(E90,$C$14:$L$513,8,FALSE)/L90)))</f>
        <v>4.6468401486988851E-4</v>
      </c>
      <c r="K90" s="23">
        <f t="shared" si="13"/>
        <v>0.16728624535315986</v>
      </c>
      <c r="L90" s="23">
        <f>IF(C90="","",IF(OR(D90='Gear Train '!$Q$7,D90='Gear Train '!$Q$8,F90='Gear Train '!$Q$7),VLOOKUP(E90,$C$14:$L$513,10,FALSE),IF(D90='Gear Train '!$Q$3,"-",IF(F90='Gear Train '!$Q$3,1,H90/VLOOKUP(E90,$P$14:$S$513,4,FALSE)))))</f>
        <v>89.666666666666671</v>
      </c>
      <c r="M90" s="23" t="str">
        <f t="shared" si="9"/>
        <v/>
      </c>
      <c r="N90" s="24" t="str">
        <f t="shared" si="11"/>
        <v/>
      </c>
      <c r="P90" s="18" t="s">
        <v>72</v>
      </c>
      <c r="Q90" s="18" t="s">
        <v>0</v>
      </c>
      <c r="R90" s="25"/>
      <c r="S90" s="25">
        <v>64</v>
      </c>
      <c r="T90" s="25"/>
      <c r="V90" s="26"/>
      <c r="W90" s="27"/>
      <c r="X90" s="28" t="str">
        <f t="shared" si="10"/>
        <v/>
      </c>
      <c r="Y90" s="24" t="str">
        <f t="shared" si="12"/>
        <v/>
      </c>
      <c r="AF90" s="1"/>
      <c r="AG90" s="1"/>
    </row>
    <row r="91" spans="2:33">
      <c r="B91" s="17" t="s">
        <v>43</v>
      </c>
      <c r="C91" s="18" t="s">
        <v>43</v>
      </c>
      <c r="D91" s="19" t="str">
        <f t="shared" si="7"/>
        <v>Pointer</v>
      </c>
      <c r="E91" s="20" t="s">
        <v>108</v>
      </c>
      <c r="F91" s="21" t="str">
        <f t="shared" si="8"/>
        <v>Gear</v>
      </c>
      <c r="G91" s="22">
        <f>IF(C91="","",IF(D91='Gear Train '!$Q$3,"-",VLOOKUP(C91,$P$14:$R$513,3,FALSE)))</f>
        <v>0</v>
      </c>
      <c r="H91" s="22" t="str">
        <f>IF(C91="","",IF(OR(D91='Gear Train '!$Q$7,D91='Gear Train '!$Q$3,D91='Gear Train '!$Q$8),"-",VLOOKUP(C91,$P$14:$S$513,4,FALSE)))</f>
        <v>-</v>
      </c>
      <c r="I91" s="23">
        <f>IF(C91="","",IF(OR(D91='Gear Train '!$Q$7,D91='Gear Train '!$Q$8,F91='Gear Train '!$Q$7),VLOOKUP(E91,$C$14:$L$513,7,FALSE),IF(D91='Gear Train '!$Q$3,VLOOKUP(C91,$P$14:$T$513,5,FALSE),VLOOKUP(E91,$C$14:$L$513,7,FALSE)*L91)))</f>
        <v>10760</v>
      </c>
      <c r="J91" s="23">
        <f>IF(C91="","",IF(OR(D91='Gear Train '!$Q$7,D91='Gear Train '!$Q$8,F91='Gear Train '!$Q$7),VLOOKUP(E91,$C$14:$L$513,8,FALSE),IF(D91='Gear Train '!$Q$3,E91/I91,VLOOKUP(E91,$C$14:$L$513,8,FALSE)/L91)))</f>
        <v>4.6468401486988851E-4</v>
      </c>
      <c r="K91" s="23">
        <f t="shared" si="13"/>
        <v>0.16728624535315986</v>
      </c>
      <c r="L91" s="23">
        <f>IF(C91="","",IF(OR(D91='Gear Train '!$Q$7,D91='Gear Train '!$Q$8,F91='Gear Train '!$Q$7),VLOOKUP(E91,$C$14:$L$513,10,FALSE),IF(D91='Gear Train '!$Q$3,"-",IF(F91='Gear Train '!$Q$3,1,H91/VLOOKUP(E91,$P$14:$S$513,4,FALSE)))))</f>
        <v>89.666666666666671</v>
      </c>
      <c r="M91" s="23">
        <f t="shared" si="9"/>
        <v>10747</v>
      </c>
      <c r="N91" s="24">
        <f t="shared" si="11"/>
        <v>-1.2096398995067315E-3</v>
      </c>
      <c r="P91" s="18" t="s">
        <v>74</v>
      </c>
      <c r="Q91" s="18" t="s">
        <v>0</v>
      </c>
      <c r="R91" s="25"/>
      <c r="S91" s="25">
        <v>5</v>
      </c>
      <c r="T91" s="25"/>
      <c r="V91" s="26"/>
      <c r="W91" s="27"/>
      <c r="X91" s="28" t="str">
        <f t="shared" si="10"/>
        <v/>
      </c>
      <c r="Y91" s="24" t="str">
        <f t="shared" si="12"/>
        <v/>
      </c>
      <c r="AF91" s="1"/>
      <c r="AG91" s="1"/>
    </row>
    <row r="92" spans="2:33">
      <c r="B92" s="17"/>
      <c r="C92" s="18"/>
      <c r="D92" s="19" t="str">
        <f t="shared" si="7"/>
        <v/>
      </c>
      <c r="E92" s="20"/>
      <c r="F92" s="21" t="str">
        <f t="shared" si="8"/>
        <v/>
      </c>
      <c r="G92" s="22" t="str">
        <f>IF(C92="","",IF(D92='Gear Train '!$Q$3,"-",VLOOKUP(C92,$P$14:$R$513,3,FALSE)))</f>
        <v/>
      </c>
      <c r="H92" s="22" t="str">
        <f>IF(C92="","",IF(OR(D92='Gear Train '!$Q$7,D92='Gear Train '!$Q$3,D92='Gear Train '!$Q$8),"-",VLOOKUP(C92,$P$14:$S$513,4,FALSE)))</f>
        <v/>
      </c>
      <c r="I92" s="23" t="str">
        <f>IF(C92="","",IF(OR(D92='Gear Train '!$Q$7,D92='Gear Train '!$Q$8,F92='Gear Train '!$Q$7),VLOOKUP(E92,$C$14:$L$513,7,FALSE),IF(D92='Gear Train '!$Q$3,VLOOKUP(C92,$P$14:$T$513,5,FALSE),VLOOKUP(E92,$C$14:$L$513,7,FALSE)*L92)))</f>
        <v/>
      </c>
      <c r="J92" s="23" t="str">
        <f>IF(C92="","",IF(OR(D92='Gear Train '!$Q$7,D92='Gear Train '!$Q$8,F92='Gear Train '!$Q$7),VLOOKUP(E92,$C$14:$L$513,8,FALSE),IF(D92='Gear Train '!$Q$3,E92/I92,VLOOKUP(E92,$C$14:$L$513,8,FALSE)/L92)))</f>
        <v/>
      </c>
      <c r="K92" s="23" t="str">
        <f t="shared" si="13"/>
        <v/>
      </c>
      <c r="L92" s="23" t="str">
        <f>IF(C92="","",IF(OR(D92='Gear Train '!$Q$7,D92='Gear Train '!$Q$8,F92='Gear Train '!$Q$7),VLOOKUP(E92,$C$14:$L$513,10,FALSE),IF(D92='Gear Train '!$Q$3,"-",IF(F92='Gear Train '!$Q$3,1,H92/VLOOKUP(E92,$P$14:$S$513,4,FALSE)))))</f>
        <v/>
      </c>
      <c r="M92" s="23" t="str">
        <f t="shared" si="9"/>
        <v/>
      </c>
      <c r="N92" s="24" t="str">
        <f t="shared" si="11"/>
        <v/>
      </c>
      <c r="P92" s="18" t="s">
        <v>76</v>
      </c>
      <c r="Q92" s="18" t="s">
        <v>0</v>
      </c>
      <c r="R92" s="25"/>
      <c r="S92" s="25">
        <v>101</v>
      </c>
      <c r="T92" s="25"/>
      <c r="V92" s="26"/>
      <c r="W92" s="27"/>
      <c r="X92" s="28" t="str">
        <f t="shared" si="10"/>
        <v/>
      </c>
      <c r="Y92" s="24" t="str">
        <f t="shared" si="12"/>
        <v/>
      </c>
      <c r="AF92" s="1"/>
      <c r="AG92" s="1"/>
    </row>
    <row r="93" spans="2:33">
      <c r="B93" s="17"/>
      <c r="C93" s="18" t="s">
        <v>98</v>
      </c>
      <c r="D93" s="19" t="str">
        <f t="shared" si="7"/>
        <v>Gear</v>
      </c>
      <c r="E93" s="20" t="s">
        <v>80</v>
      </c>
      <c r="F93" s="21" t="str">
        <f t="shared" si="8"/>
        <v>Axis</v>
      </c>
      <c r="G93" s="22">
        <f>IF(C93="","",IF(D93='Gear Train '!$Q$3,"-",VLOOKUP(C93,$P$14:$R$513,3,FALSE)))</f>
        <v>0</v>
      </c>
      <c r="H93" s="22">
        <f>IF(C93="","",IF(OR(D93='Gear Train '!$Q$7,D93='Gear Train '!$Q$3,D93='Gear Train '!$Q$8),"-",VLOOKUP(C93,$P$14:$S$513,4,FALSE)))</f>
        <v>8</v>
      </c>
      <c r="I93" s="23">
        <f>IF(C93="","",IF(OR(D93='Gear Train '!$Q$7,D93='Gear Train '!$Q$8,F93='Gear Train '!$Q$7),VLOOKUP(E93,$C$14:$L$513,7,FALSE),IF(D93='Gear Train '!$Q$3,VLOOKUP(C93,$P$14:$T$513,5,FALSE),VLOOKUP(E93,$C$14:$L$513,7,FALSE)*L93)))</f>
        <v>120</v>
      </c>
      <c r="J93" s="23">
        <f>IF(C93="","",IF(OR(D93='Gear Train '!$Q$7,D93='Gear Train '!$Q$8,F93='Gear Train '!$Q$7),VLOOKUP(E93,$C$14:$L$513,8,FALSE),IF(D93='Gear Train '!$Q$3,E93/I93,VLOOKUP(E93,$C$14:$L$513,8,FALSE)/L93)))</f>
        <v>4.1666666666666671E-2</v>
      </c>
      <c r="K93" s="23">
        <f t="shared" si="13"/>
        <v>15.000000000000002</v>
      </c>
      <c r="L93" s="23">
        <f>IF(C93="","",IF(OR(D93='Gear Train '!$Q$7,D93='Gear Train '!$Q$8,F93='Gear Train '!$Q$7),VLOOKUP(E93,$C$14:$L$513,10,FALSE),IF(D93='Gear Train '!$Q$3,"-",IF(F93='Gear Train '!$Q$3,1,H93/VLOOKUP(E93,$P$14:$S$513,4,FALSE)))))</f>
        <v>10</v>
      </c>
      <c r="M93" s="23" t="str">
        <f t="shared" si="9"/>
        <v/>
      </c>
      <c r="N93" s="24" t="str">
        <f t="shared" si="11"/>
        <v/>
      </c>
      <c r="P93" s="18" t="s">
        <v>46</v>
      </c>
      <c r="Q93" s="18" t="s">
        <v>3</v>
      </c>
      <c r="R93" s="25"/>
      <c r="S93" s="25"/>
      <c r="T93" s="25"/>
      <c r="V93" s="26"/>
      <c r="W93" s="27"/>
      <c r="X93" s="28" t="str">
        <f t="shared" si="10"/>
        <v/>
      </c>
      <c r="Y93" s="24" t="str">
        <f t="shared" si="12"/>
        <v/>
      </c>
      <c r="AF93" s="1"/>
      <c r="AG93" s="1"/>
    </row>
    <row r="94" spans="2:33">
      <c r="B94" s="17"/>
      <c r="C94" s="18" t="s">
        <v>109</v>
      </c>
      <c r="D94" s="19" t="str">
        <f t="shared" si="7"/>
        <v>Gear</v>
      </c>
      <c r="E94" s="20" t="s">
        <v>98</v>
      </c>
      <c r="F94" s="21" t="str">
        <f t="shared" si="8"/>
        <v>Gear</v>
      </c>
      <c r="G94" s="22">
        <f>IF(C94="","",IF(D94='Gear Train '!$Q$3,"-",VLOOKUP(C94,$P$14:$R$513,3,FALSE)))</f>
        <v>0</v>
      </c>
      <c r="H94" s="22">
        <f>IF(C94="","",IF(OR(D94='Gear Train '!$Q$7,D94='Gear Train '!$Q$3,D94='Gear Train '!$Q$8),"-",VLOOKUP(C94,$P$14:$S$513,4,FALSE)))</f>
        <v>289</v>
      </c>
      <c r="I94" s="23">
        <f>IF(C94="","",IF(OR(D94='Gear Train '!$Q$7,D94='Gear Train '!$Q$8,F94='Gear Train '!$Q$7),VLOOKUP(E94,$C$14:$L$513,7,FALSE),IF(D94='Gear Train '!$Q$3,VLOOKUP(C94,$P$14:$T$513,5,FALSE),VLOOKUP(E94,$C$14:$L$513,7,FALSE)*L94)))</f>
        <v>4335</v>
      </c>
      <c r="J94" s="23">
        <f>IF(C94="","",IF(OR(D94='Gear Train '!$Q$7,D94='Gear Train '!$Q$8,F94='Gear Train '!$Q$7),VLOOKUP(E94,$C$14:$L$513,8,FALSE),IF(D94='Gear Train '!$Q$3,E94/I94,VLOOKUP(E94,$C$14:$L$513,8,FALSE)/L94)))</f>
        <v>1.1534025374855825E-3</v>
      </c>
      <c r="K94" s="23">
        <f t="shared" si="13"/>
        <v>0.41522491349480972</v>
      </c>
      <c r="L94" s="23">
        <f>IF(C94="","",IF(OR(D94='Gear Train '!$Q$7,D94='Gear Train '!$Q$8,F94='Gear Train '!$Q$7),VLOOKUP(E94,$C$14:$L$513,10,FALSE),IF(D94='Gear Train '!$Q$3,"-",IF(F94='Gear Train '!$Q$3,1,H94/VLOOKUP(E94,$P$14:$S$513,4,FALSE)))))</f>
        <v>36.125</v>
      </c>
      <c r="M94" s="23" t="str">
        <f t="shared" si="9"/>
        <v/>
      </c>
      <c r="N94" s="24" t="str">
        <f t="shared" si="11"/>
        <v/>
      </c>
      <c r="P94" s="18" t="s">
        <v>86</v>
      </c>
      <c r="Q94" s="18" t="s">
        <v>2</v>
      </c>
      <c r="R94" s="25"/>
      <c r="S94" s="25"/>
      <c r="T94" s="25"/>
      <c r="V94" s="26"/>
      <c r="W94" s="27"/>
      <c r="X94" s="28" t="str">
        <f t="shared" si="10"/>
        <v/>
      </c>
      <c r="Y94" s="24" t="str">
        <f t="shared" si="12"/>
        <v/>
      </c>
      <c r="AF94" s="1"/>
      <c r="AG94" s="1"/>
    </row>
    <row r="95" spans="2:33">
      <c r="B95" s="17" t="s">
        <v>29</v>
      </c>
      <c r="C95" s="18" t="s">
        <v>29</v>
      </c>
      <c r="D95" s="19" t="str">
        <f t="shared" si="7"/>
        <v>Pointer</v>
      </c>
      <c r="E95" s="20" t="s">
        <v>109</v>
      </c>
      <c r="F95" s="21" t="str">
        <f t="shared" si="8"/>
        <v>Gear</v>
      </c>
      <c r="G95" s="22">
        <f>IF(C95="","",IF(D95='Gear Train '!$Q$3,"-",VLOOKUP(C95,$P$14:$R$513,3,FALSE)))</f>
        <v>0</v>
      </c>
      <c r="H95" s="22" t="str">
        <f>IF(C95="","",IF(OR(D95='Gear Train '!$Q$7,D95='Gear Train '!$Q$3,D95='Gear Train '!$Q$8),"-",VLOOKUP(C95,$P$14:$S$513,4,FALSE)))</f>
        <v>-</v>
      </c>
      <c r="I95" s="23">
        <f>IF(C95="","",IF(OR(D95='Gear Train '!$Q$7,D95='Gear Train '!$Q$8,F95='Gear Train '!$Q$7),VLOOKUP(E95,$C$14:$L$513,7,FALSE),IF(D95='Gear Train '!$Q$3,VLOOKUP(C95,$P$14:$T$513,5,FALSE),VLOOKUP(E95,$C$14:$L$513,7,FALSE)*L95)))</f>
        <v>4335</v>
      </c>
      <c r="J95" s="23">
        <f>IF(C95="","",IF(OR(D95='Gear Train '!$Q$7,D95='Gear Train '!$Q$8,F95='Gear Train '!$Q$7),VLOOKUP(E95,$C$14:$L$513,8,FALSE),IF(D95='Gear Train '!$Q$3,E95/I95,VLOOKUP(E95,$C$14:$L$513,8,FALSE)/L95)))</f>
        <v>1.1534025374855825E-3</v>
      </c>
      <c r="K95" s="23">
        <f t="shared" si="13"/>
        <v>0.41522491349480972</v>
      </c>
      <c r="L95" s="23">
        <f>IF(C95="","",IF(OR(D95='Gear Train '!$Q$7,D95='Gear Train '!$Q$8,F95='Gear Train '!$Q$7),VLOOKUP(E95,$C$14:$L$513,10,FALSE),IF(D95='Gear Train '!$Q$3,"-",IF(F95='Gear Train '!$Q$3,1,H95/VLOOKUP(E95,$P$14:$S$513,4,FALSE)))))</f>
        <v>36.125</v>
      </c>
      <c r="M95" s="23">
        <f t="shared" si="9"/>
        <v>4331</v>
      </c>
      <c r="N95" s="24">
        <f t="shared" si="11"/>
        <v>-9.2357423227884539E-4</v>
      </c>
      <c r="P95" s="18" t="s">
        <v>84</v>
      </c>
      <c r="Q95" s="18" t="s">
        <v>0</v>
      </c>
      <c r="R95" s="25"/>
      <c r="S95" s="25">
        <v>60</v>
      </c>
      <c r="T95" s="25"/>
      <c r="V95" s="26"/>
      <c r="W95" s="27"/>
      <c r="X95" s="28" t="str">
        <f t="shared" si="10"/>
        <v/>
      </c>
      <c r="Y95" s="24" t="str">
        <f t="shared" si="12"/>
        <v/>
      </c>
      <c r="AF95" s="1"/>
      <c r="AG95" s="1"/>
    </row>
    <row r="96" spans="2:33">
      <c r="B96" s="17"/>
      <c r="C96" s="18"/>
      <c r="D96" s="19" t="str">
        <f t="shared" si="7"/>
        <v/>
      </c>
      <c r="E96" s="20"/>
      <c r="F96" s="21" t="str">
        <f t="shared" si="8"/>
        <v/>
      </c>
      <c r="G96" s="22" t="str">
        <f>IF(C96="","",IF(D96='Gear Train '!$Q$3,"-",VLOOKUP(C96,$P$14:$R$513,3,FALSE)))</f>
        <v/>
      </c>
      <c r="H96" s="22" t="str">
        <f>IF(C96="","",IF(OR(D96='Gear Train '!$Q$7,D96='Gear Train '!$Q$3,D96='Gear Train '!$Q$8),"-",VLOOKUP(C96,$P$14:$S$513,4,FALSE)))</f>
        <v/>
      </c>
      <c r="I96" s="23" t="str">
        <f>IF(C96="","",IF(OR(D96='Gear Train '!$Q$7,D96='Gear Train '!$Q$8,F96='Gear Train '!$Q$7),VLOOKUP(E96,$C$14:$L$513,7,FALSE),IF(D96='Gear Train '!$Q$3,VLOOKUP(C96,$P$14:$T$513,5,FALSE),VLOOKUP(E96,$C$14:$L$513,7,FALSE)*L96)))</f>
        <v/>
      </c>
      <c r="J96" s="23" t="str">
        <f>IF(C96="","",IF(OR(D96='Gear Train '!$Q$7,D96='Gear Train '!$Q$8,F96='Gear Train '!$Q$7),VLOOKUP(E96,$C$14:$L$513,8,FALSE),IF(D96='Gear Train '!$Q$3,E96/I96,VLOOKUP(E96,$C$14:$L$513,8,FALSE)/L96)))</f>
        <v/>
      </c>
      <c r="K96" s="23" t="str">
        <f t="shared" si="13"/>
        <v/>
      </c>
      <c r="L96" s="23" t="str">
        <f>IF(C96="","",IF(OR(D96='Gear Train '!$Q$7,D96='Gear Train '!$Q$8,F96='Gear Train '!$Q$7),VLOOKUP(E96,$C$14:$L$513,10,FALSE),IF(D96='Gear Train '!$Q$3,"-",IF(F96='Gear Train '!$Q$3,1,H96/VLOOKUP(E96,$P$14:$S$513,4,FALSE)))))</f>
        <v/>
      </c>
      <c r="M96" s="23" t="str">
        <f t="shared" si="9"/>
        <v/>
      </c>
      <c r="N96" s="24" t="str">
        <f t="shared" si="11"/>
        <v/>
      </c>
      <c r="P96" s="18" t="s">
        <v>88</v>
      </c>
      <c r="Q96" s="18" t="s">
        <v>0</v>
      </c>
      <c r="R96" s="25"/>
      <c r="S96" s="25">
        <v>6</v>
      </c>
      <c r="T96" s="25"/>
      <c r="V96" s="26"/>
      <c r="W96" s="27"/>
      <c r="X96" s="28" t="str">
        <f t="shared" si="10"/>
        <v/>
      </c>
      <c r="Y96" s="24" t="str">
        <f t="shared" si="12"/>
        <v/>
      </c>
      <c r="AF96" s="1"/>
      <c r="AG96" s="1"/>
    </row>
    <row r="97" spans="2:33">
      <c r="B97" s="17"/>
      <c r="C97" s="18" t="s">
        <v>99</v>
      </c>
      <c r="D97" s="19" t="str">
        <f t="shared" si="7"/>
        <v>Gear</v>
      </c>
      <c r="E97" s="20" t="s">
        <v>80</v>
      </c>
      <c r="F97" s="21" t="str">
        <f t="shared" si="8"/>
        <v>Axis</v>
      </c>
      <c r="G97" s="22">
        <f>IF(C97="","",IF(D97='Gear Train '!$Q$3,"-",VLOOKUP(C97,$P$14:$R$513,3,FALSE)))</f>
        <v>0</v>
      </c>
      <c r="H97" s="22">
        <f>IF(C97="","",IF(OR(D97='Gear Train '!$Q$7,D97='Gear Train '!$Q$3,D97='Gear Train '!$Q$8),"-",VLOOKUP(C97,$P$14:$S$513,4,FALSE)))</f>
        <v>18</v>
      </c>
      <c r="I97" s="23">
        <f>IF(C97="","",IF(OR(D97='Gear Train '!$Q$7,D97='Gear Train '!$Q$8,F97='Gear Train '!$Q$7),VLOOKUP(E97,$C$14:$L$513,7,FALSE),IF(D97='Gear Train '!$Q$3,VLOOKUP(C97,$P$14:$T$513,5,FALSE),VLOOKUP(E97,$C$14:$L$513,7,FALSE)*L97)))</f>
        <v>120</v>
      </c>
      <c r="J97" s="23">
        <f>IF(C97="","",IF(OR(D97='Gear Train '!$Q$7,D97='Gear Train '!$Q$8,F97='Gear Train '!$Q$7),VLOOKUP(E97,$C$14:$L$513,8,FALSE),IF(D97='Gear Train '!$Q$3,E97/I97,VLOOKUP(E97,$C$14:$L$513,8,FALSE)/L97)))</f>
        <v>4.1666666666666671E-2</v>
      </c>
      <c r="K97" s="23">
        <f t="shared" si="13"/>
        <v>15.000000000000002</v>
      </c>
      <c r="L97" s="23">
        <f>IF(C97="","",IF(OR(D97='Gear Train '!$Q$7,D97='Gear Train '!$Q$8,F97='Gear Train '!$Q$7),VLOOKUP(E97,$C$14:$L$513,10,FALSE),IF(D97='Gear Train '!$Q$3,"-",IF(F97='Gear Train '!$Q$3,1,H97/VLOOKUP(E97,$P$14:$S$513,4,FALSE)))))</f>
        <v>10</v>
      </c>
      <c r="M97" s="23" t="str">
        <f t="shared" si="9"/>
        <v/>
      </c>
      <c r="N97" s="24" t="str">
        <f t="shared" si="11"/>
        <v/>
      </c>
      <c r="P97" s="18" t="s">
        <v>90</v>
      </c>
      <c r="Q97" s="18" t="s">
        <v>0</v>
      </c>
      <c r="R97" s="25"/>
      <c r="S97" s="25">
        <v>68</v>
      </c>
      <c r="T97" s="25"/>
      <c r="V97" s="26"/>
      <c r="W97" s="27"/>
      <c r="X97" s="28" t="str">
        <f t="shared" si="10"/>
        <v/>
      </c>
      <c r="Y97" s="24" t="str">
        <f t="shared" si="12"/>
        <v/>
      </c>
      <c r="AF97" s="1"/>
      <c r="AG97" s="1"/>
    </row>
    <row r="98" spans="2:33">
      <c r="B98" s="17"/>
      <c r="C98" s="18" t="s">
        <v>110</v>
      </c>
      <c r="D98" s="19" t="str">
        <f t="shared" si="7"/>
        <v>Gear</v>
      </c>
      <c r="E98" s="20" t="s">
        <v>99</v>
      </c>
      <c r="F98" s="21" t="str">
        <f t="shared" si="8"/>
        <v>Gear</v>
      </c>
      <c r="G98" s="22">
        <f>IF(C98="","",IF(D98='Gear Train '!$Q$3,"-",VLOOKUP(C98,$P$14:$R$513,3,FALSE)))</f>
        <v>0</v>
      </c>
      <c r="H98" s="22">
        <f>IF(C98="","",IF(OR(D98='Gear Train '!$Q$7,D98='Gear Train '!$Q$3,D98='Gear Train '!$Q$8),"-",VLOOKUP(C98,$P$14:$S$513,4,FALSE)))</f>
        <v>103</v>
      </c>
      <c r="I98" s="23">
        <f>IF(C98="","",IF(OR(D98='Gear Train '!$Q$7,D98='Gear Train '!$Q$8,F98='Gear Train '!$Q$7),VLOOKUP(E98,$C$14:$L$513,7,FALSE),IF(D98='Gear Train '!$Q$3,VLOOKUP(C98,$P$14:$T$513,5,FALSE),VLOOKUP(E98,$C$14:$L$513,7,FALSE)*L98)))</f>
        <v>686.66666666666663</v>
      </c>
      <c r="J98" s="23">
        <f>IF(C98="","",IF(OR(D98='Gear Train '!$Q$7,D98='Gear Train '!$Q$8,F98='Gear Train '!$Q$7),VLOOKUP(E98,$C$14:$L$513,8,FALSE),IF(D98='Gear Train '!$Q$3,E98/I98,VLOOKUP(E98,$C$14:$L$513,8,FALSE)/L98)))</f>
        <v>7.2815533980582535E-3</v>
      </c>
      <c r="K98" s="23">
        <f t="shared" si="13"/>
        <v>2.6213592233009715</v>
      </c>
      <c r="L98" s="23">
        <f>IF(C98="","",IF(OR(D98='Gear Train '!$Q$7,D98='Gear Train '!$Q$8,F98='Gear Train '!$Q$7),VLOOKUP(E98,$C$14:$L$513,10,FALSE),IF(D98='Gear Train '!$Q$3,"-",IF(F98='Gear Train '!$Q$3,1,H98/VLOOKUP(E98,$P$14:$S$513,4,FALSE)))))</f>
        <v>5.7222222222222223</v>
      </c>
      <c r="M98" s="23" t="str">
        <f t="shared" si="9"/>
        <v/>
      </c>
      <c r="N98" s="24" t="str">
        <f t="shared" si="11"/>
        <v/>
      </c>
      <c r="P98" s="18" t="s">
        <v>48</v>
      </c>
      <c r="Q98" s="18" t="s">
        <v>3</v>
      </c>
      <c r="R98" s="25"/>
      <c r="S98" s="25"/>
      <c r="T98" s="25"/>
      <c r="V98" s="26"/>
      <c r="W98" s="27"/>
      <c r="X98" s="28" t="str">
        <f t="shared" si="10"/>
        <v/>
      </c>
      <c r="Y98" s="24" t="str">
        <f t="shared" si="12"/>
        <v/>
      </c>
      <c r="AF98" s="1"/>
      <c r="AG98" s="1"/>
    </row>
    <row r="99" spans="2:33">
      <c r="B99" s="17" t="s">
        <v>28</v>
      </c>
      <c r="C99" s="18" t="s">
        <v>28</v>
      </c>
      <c r="D99" s="19" t="str">
        <f t="shared" si="7"/>
        <v>Pointer</v>
      </c>
      <c r="E99" s="20" t="s">
        <v>110</v>
      </c>
      <c r="F99" s="21" t="str">
        <f t="shared" si="8"/>
        <v>Gear</v>
      </c>
      <c r="G99" s="22">
        <f>IF(C99="","",IF(D99='Gear Train '!$Q$3,"-",VLOOKUP(C99,$P$14:$R$513,3,FALSE)))</f>
        <v>0</v>
      </c>
      <c r="H99" s="22" t="str">
        <f>IF(C99="","",IF(OR(D99='Gear Train '!$Q$7,D99='Gear Train '!$Q$3,D99='Gear Train '!$Q$8),"-",VLOOKUP(C99,$P$14:$S$513,4,FALSE)))</f>
        <v>-</v>
      </c>
      <c r="I99" s="23">
        <f>IF(C99="","",IF(OR(D99='Gear Train '!$Q$7,D99='Gear Train '!$Q$8,F99='Gear Train '!$Q$7),VLOOKUP(E99,$C$14:$L$513,7,FALSE),IF(D99='Gear Train '!$Q$3,VLOOKUP(C99,$P$14:$T$513,5,FALSE),VLOOKUP(E99,$C$14:$L$513,7,FALSE)*L99)))</f>
        <v>686.66666666666663</v>
      </c>
      <c r="J99" s="23">
        <f>IF(C99="","",IF(OR(D99='Gear Train '!$Q$7,D99='Gear Train '!$Q$8,F99='Gear Train '!$Q$7),VLOOKUP(E99,$C$14:$L$513,8,FALSE),IF(D99='Gear Train '!$Q$3,E99/I99,VLOOKUP(E99,$C$14:$L$513,8,FALSE)/L99)))</f>
        <v>7.2815533980582535E-3</v>
      </c>
      <c r="K99" s="23">
        <f t="shared" si="13"/>
        <v>2.6213592233009715</v>
      </c>
      <c r="L99" s="23">
        <f>IF(C99="","",IF(OR(D99='Gear Train '!$Q$7,D99='Gear Train '!$Q$8,F99='Gear Train '!$Q$7),VLOOKUP(E99,$C$14:$L$513,10,FALSE),IF(D99='Gear Train '!$Q$3,"-",IF(F99='Gear Train '!$Q$3,1,H99/VLOOKUP(E99,$P$14:$S$513,4,FALSE)))))</f>
        <v>5.7222222222222223</v>
      </c>
      <c r="M99" s="23">
        <f t="shared" si="9"/>
        <v>687</v>
      </c>
      <c r="N99" s="24">
        <f t="shared" si="11"/>
        <v>4.8520135856389146E-4</v>
      </c>
      <c r="P99" s="18" t="s">
        <v>117</v>
      </c>
      <c r="Q99" s="18" t="s">
        <v>2</v>
      </c>
      <c r="R99" s="25"/>
      <c r="S99" s="25"/>
      <c r="T99" s="25"/>
      <c r="V99" s="26"/>
      <c r="W99" s="27"/>
      <c r="X99" s="28" t="str">
        <f t="shared" si="10"/>
        <v/>
      </c>
      <c r="Y99" s="24" t="str">
        <f t="shared" si="12"/>
        <v/>
      </c>
      <c r="AF99" s="1"/>
      <c r="AG99" s="1"/>
    </row>
    <row r="100" spans="2:33">
      <c r="B100" s="17"/>
      <c r="C100" s="18"/>
      <c r="D100" s="19" t="str">
        <f t="shared" si="7"/>
        <v/>
      </c>
      <c r="E100" s="20"/>
      <c r="F100" s="21" t="str">
        <f t="shared" si="8"/>
        <v/>
      </c>
      <c r="G100" s="22" t="str">
        <f>IF(C100="","",IF(D100='Gear Train '!$Q$3,"-",VLOOKUP(C100,$P$14:$R$513,3,FALSE)))</f>
        <v/>
      </c>
      <c r="H100" s="22" t="str">
        <f>IF(C100="","",IF(OR(D100='Gear Train '!$Q$7,D100='Gear Train '!$Q$3,D100='Gear Train '!$Q$8),"-",VLOOKUP(C100,$P$14:$S$513,4,FALSE)))</f>
        <v/>
      </c>
      <c r="I100" s="23" t="str">
        <f>IF(C100="","",IF(OR(D100='Gear Train '!$Q$7,D100='Gear Train '!$Q$8,F100='Gear Train '!$Q$7),VLOOKUP(E100,$C$14:$L$513,7,FALSE),IF(D100='Gear Train '!$Q$3,VLOOKUP(C100,$P$14:$T$513,5,FALSE),VLOOKUP(E100,$C$14:$L$513,7,FALSE)*L100)))</f>
        <v/>
      </c>
      <c r="J100" s="23" t="str">
        <f>IF(C100="","",IF(OR(D100='Gear Train '!$Q$7,D100='Gear Train '!$Q$8,F100='Gear Train '!$Q$7),VLOOKUP(E100,$C$14:$L$513,8,FALSE),IF(D100='Gear Train '!$Q$3,E100/I100,VLOOKUP(E100,$C$14:$L$513,8,FALSE)/L100)))</f>
        <v/>
      </c>
      <c r="K100" s="23" t="str">
        <f t="shared" si="13"/>
        <v/>
      </c>
      <c r="L100" s="23" t="str">
        <f>IF(C100="","",IF(OR(D100='Gear Train '!$Q$7,D100='Gear Train '!$Q$8,F100='Gear Train '!$Q$7),VLOOKUP(E100,$C$14:$L$513,10,FALSE),IF(D100='Gear Train '!$Q$3,"-",IF(F100='Gear Train '!$Q$3,1,H100/VLOOKUP(E100,$P$14:$S$513,4,FALSE)))))</f>
        <v/>
      </c>
      <c r="M100" s="23" t="str">
        <f t="shared" si="9"/>
        <v/>
      </c>
      <c r="N100" s="24" t="str">
        <f t="shared" si="11"/>
        <v/>
      </c>
      <c r="P100" s="18" t="s">
        <v>118</v>
      </c>
      <c r="Q100" s="18" t="s">
        <v>0</v>
      </c>
      <c r="R100" s="25"/>
      <c r="S100" s="25">
        <v>36</v>
      </c>
      <c r="T100" s="25"/>
      <c r="V100" s="26"/>
      <c r="W100" s="27"/>
      <c r="X100" s="28" t="str">
        <f t="shared" si="10"/>
        <v/>
      </c>
      <c r="Y100" s="24" t="str">
        <f t="shared" si="12"/>
        <v/>
      </c>
      <c r="AF100" s="1"/>
      <c r="AG100" s="1"/>
    </row>
    <row r="101" spans="2:33">
      <c r="B101" s="17"/>
      <c r="C101" s="18" t="s">
        <v>59</v>
      </c>
      <c r="D101" s="19" t="str">
        <f t="shared" si="7"/>
        <v>Gear</v>
      </c>
      <c r="E101" s="20" t="s">
        <v>52</v>
      </c>
      <c r="F101" s="21" t="str">
        <f t="shared" si="8"/>
        <v>Axis</v>
      </c>
      <c r="G101" s="22">
        <f>IF(C101="","",IF(D101='Gear Train '!$Q$3,"-",VLOOKUP(C101,$P$14:$R$513,3,FALSE)))</f>
        <v>0</v>
      </c>
      <c r="H101" s="22">
        <f>IF(C101="","",IF(OR(D101='Gear Train '!$Q$7,D101='Gear Train '!$Q$3,D101='Gear Train '!$Q$8),"-",VLOOKUP(C101,$P$14:$S$513,4,FALSE)))</f>
        <v>60</v>
      </c>
      <c r="I101" s="23">
        <f>IF(C101="","",IF(OR(D101='Gear Train '!$Q$7,D101='Gear Train '!$Q$8,F101='Gear Train '!$Q$7),VLOOKUP(E101,$C$14:$L$513,7,FALSE),IF(D101='Gear Train '!$Q$3,VLOOKUP(C101,$P$14:$T$513,5,FALSE),VLOOKUP(E101,$C$14:$L$513,7,FALSE)*L101)))</f>
        <v>0.83333333333333337</v>
      </c>
      <c r="J101" s="23">
        <f>IF(C101="","",IF(OR(D101='Gear Train '!$Q$7,D101='Gear Train '!$Q$8,F101='Gear Train '!$Q$7),VLOOKUP(E101,$C$14:$L$513,8,FALSE),IF(D101='Gear Train '!$Q$3,E101/I101,VLOOKUP(E101,$C$14:$L$513,8,FALSE)/L101)))</f>
        <v>6.0000000000000009</v>
      </c>
      <c r="K101" s="23">
        <f t="shared" si="13"/>
        <v>4.5474735088646412E-13</v>
      </c>
      <c r="L101" s="23">
        <f>IF(C101="","",IF(OR(D101='Gear Train '!$Q$7,D101='Gear Train '!$Q$8,F101='Gear Train '!$Q$7),VLOOKUP(E101,$C$14:$L$513,10,FALSE),IF(D101='Gear Train '!$Q$3,"-",IF(F101='Gear Train '!$Q$3,1,H101/VLOOKUP(E101,$P$14:$S$513,4,FALSE)))))</f>
        <v>6.666666666666667</v>
      </c>
      <c r="M101" s="23" t="str">
        <f t="shared" si="9"/>
        <v/>
      </c>
      <c r="N101" s="24" t="str">
        <f t="shared" si="11"/>
        <v/>
      </c>
      <c r="P101" s="18" t="s">
        <v>51</v>
      </c>
      <c r="Q101" s="18" t="s">
        <v>3</v>
      </c>
      <c r="R101" s="25"/>
      <c r="S101" s="25"/>
      <c r="T101" s="25"/>
      <c r="V101" s="26"/>
      <c r="W101" s="27"/>
      <c r="X101" s="28" t="str">
        <f t="shared" si="10"/>
        <v/>
      </c>
      <c r="Y101" s="24" t="str">
        <f t="shared" si="12"/>
        <v/>
      </c>
      <c r="AF101" s="1"/>
      <c r="AG101" s="1"/>
    </row>
    <row r="102" spans="2:33">
      <c r="B102" s="17"/>
      <c r="C102" s="18" t="s">
        <v>111</v>
      </c>
      <c r="D102" s="19" t="str">
        <f t="shared" si="7"/>
        <v>Gear</v>
      </c>
      <c r="E102" s="20" t="s">
        <v>59</v>
      </c>
      <c r="F102" s="21" t="str">
        <f t="shared" si="8"/>
        <v>Gear</v>
      </c>
      <c r="G102" s="22">
        <f>IF(C102="","",IF(D102='Gear Train '!$Q$3,"-",VLOOKUP(C102,$P$14:$R$513,3,FALSE)))</f>
        <v>0</v>
      </c>
      <c r="H102" s="22">
        <f>IF(C102="","",IF(OR(D102='Gear Train '!$Q$7,D102='Gear Train '!$Q$3,D102='Gear Train '!$Q$8),"-",VLOOKUP(C102,$P$14:$S$513,4,FALSE)))</f>
        <v>72</v>
      </c>
      <c r="I102" s="23">
        <f>IF(C102="","",IF(OR(D102='Gear Train '!$Q$7,D102='Gear Train '!$Q$8,F102='Gear Train '!$Q$7),VLOOKUP(E102,$C$14:$L$513,7,FALSE),IF(D102='Gear Train '!$Q$3,VLOOKUP(C102,$P$14:$T$513,5,FALSE),VLOOKUP(E102,$C$14:$L$513,7,FALSE)*L102)))</f>
        <v>1</v>
      </c>
      <c r="J102" s="23">
        <f>IF(C102="","",IF(OR(D102='Gear Train '!$Q$7,D102='Gear Train '!$Q$8,F102='Gear Train '!$Q$7),VLOOKUP(E102,$C$14:$L$513,8,FALSE),IF(D102='Gear Train '!$Q$3,E102/I102,VLOOKUP(E102,$C$14:$L$513,8,FALSE)/L102)))</f>
        <v>5.0000000000000009</v>
      </c>
      <c r="K102" s="23">
        <f t="shared" si="13"/>
        <v>2.2737367544323206E-13</v>
      </c>
      <c r="L102" s="23">
        <f>IF(C102="","",IF(OR(D102='Gear Train '!$Q$7,D102='Gear Train '!$Q$8,F102='Gear Train '!$Q$7),VLOOKUP(E102,$C$14:$L$513,10,FALSE),IF(D102='Gear Train '!$Q$3,"-",IF(F102='Gear Train '!$Q$3,1,H102/VLOOKUP(E102,$P$14:$S$513,4,FALSE)))))</f>
        <v>1.2</v>
      </c>
      <c r="M102" s="23" t="str">
        <f t="shared" si="9"/>
        <v/>
      </c>
      <c r="N102" s="24" t="str">
        <f t="shared" si="11"/>
        <v/>
      </c>
      <c r="P102" s="18" t="s">
        <v>119</v>
      </c>
      <c r="Q102" s="18" t="s">
        <v>0</v>
      </c>
      <c r="R102" s="25"/>
      <c r="S102" s="25">
        <v>29</v>
      </c>
      <c r="T102" s="25"/>
      <c r="V102" s="26"/>
      <c r="W102" s="27"/>
      <c r="X102" s="28" t="str">
        <f t="shared" si="10"/>
        <v/>
      </c>
      <c r="Y102" s="24" t="str">
        <f t="shared" si="12"/>
        <v/>
      </c>
      <c r="AF102" s="1"/>
      <c r="AG102" s="1"/>
    </row>
    <row r="103" spans="2:33">
      <c r="B103" s="17"/>
      <c r="C103" s="18" t="s">
        <v>112</v>
      </c>
      <c r="D103" s="19" t="str">
        <f t="shared" si="7"/>
        <v>Gear</v>
      </c>
      <c r="E103" s="20" t="s">
        <v>52</v>
      </c>
      <c r="F103" s="21" t="str">
        <f t="shared" si="8"/>
        <v>Axis</v>
      </c>
      <c r="G103" s="22">
        <f>IF(C103="","",IF(D103='Gear Train '!$Q$3,"-",VLOOKUP(C103,$P$14:$R$513,3,FALSE)))</f>
        <v>0</v>
      </c>
      <c r="H103" s="22">
        <f>IF(C103="","",IF(OR(D103='Gear Train '!$Q$7,D103='Gear Train '!$Q$3,D103='Gear Train '!$Q$8),"-",VLOOKUP(C103,$P$14:$S$513,4,FALSE)))</f>
        <v>61</v>
      </c>
      <c r="I103" s="23">
        <f>IF(C103="","",IF(OR(D103='Gear Train '!$Q$7,D103='Gear Train '!$Q$8,F103='Gear Train '!$Q$7),VLOOKUP(E103,$C$14:$L$513,7,FALSE),IF(D103='Gear Train '!$Q$3,VLOOKUP(C103,$P$14:$T$513,5,FALSE),VLOOKUP(E103,$C$14:$L$513,7,FALSE)*L103)))</f>
        <v>0.83333333333333337</v>
      </c>
      <c r="J103" s="23">
        <f>IF(C103="","",IF(OR(D103='Gear Train '!$Q$7,D103='Gear Train '!$Q$8,F103='Gear Train '!$Q$7),VLOOKUP(E103,$C$14:$L$513,8,FALSE),IF(D103='Gear Train '!$Q$3,E103/I103,VLOOKUP(E103,$C$14:$L$513,8,FALSE)/L103)))</f>
        <v>6.0000000000000009</v>
      </c>
      <c r="K103" s="23">
        <f t="shared" si="13"/>
        <v>4.5474735088646412E-13</v>
      </c>
      <c r="L103" s="23">
        <f>IF(C103="","",IF(OR(D103='Gear Train '!$Q$7,D103='Gear Train '!$Q$8,F103='Gear Train '!$Q$7),VLOOKUP(E103,$C$14:$L$513,10,FALSE),IF(D103='Gear Train '!$Q$3,"-",IF(F103='Gear Train '!$Q$3,1,H103/VLOOKUP(E103,$P$14:$S$513,4,FALSE)))))</f>
        <v>6.666666666666667</v>
      </c>
      <c r="M103" s="23" t="str">
        <f t="shared" si="9"/>
        <v/>
      </c>
      <c r="N103" s="24" t="str">
        <f t="shared" si="11"/>
        <v/>
      </c>
      <c r="P103" s="18" t="s">
        <v>120</v>
      </c>
      <c r="Q103" s="18" t="s">
        <v>2</v>
      </c>
      <c r="R103" s="25"/>
      <c r="S103" s="25"/>
      <c r="T103" s="25"/>
      <c r="V103" s="26"/>
      <c r="W103" s="27"/>
      <c r="X103" s="28" t="str">
        <f t="shared" si="10"/>
        <v/>
      </c>
      <c r="Y103" s="24" t="str">
        <f t="shared" si="12"/>
        <v/>
      </c>
      <c r="AF103" s="1"/>
      <c r="AG103" s="1"/>
    </row>
    <row r="104" spans="2:33">
      <c r="B104" s="17"/>
      <c r="C104" s="18" t="s">
        <v>114</v>
      </c>
      <c r="D104" s="19" t="str">
        <f t="shared" si="7"/>
        <v>Gear</v>
      </c>
      <c r="E104" s="20" t="s">
        <v>112</v>
      </c>
      <c r="F104" s="21" t="str">
        <f t="shared" si="8"/>
        <v>Gear</v>
      </c>
      <c r="G104" s="22">
        <f>IF(C104="","",IF(D104='Gear Train '!$Q$3,"-",VLOOKUP(C104,$P$14:$R$513,3,FALSE)))</f>
        <v>0</v>
      </c>
      <c r="H104" s="22">
        <f>IF(C104="","",IF(OR(D104='Gear Train '!$Q$7,D104='Gear Train '!$Q$3,D104='Gear Train '!$Q$8),"-",VLOOKUP(C104,$P$14:$S$513,4,FALSE)))</f>
        <v>73</v>
      </c>
      <c r="I104" s="23">
        <f>IF(C104="","",IF(OR(D104='Gear Train '!$Q$7,D104='Gear Train '!$Q$8,F104='Gear Train '!$Q$7),VLOOKUP(E104,$C$14:$L$513,7,FALSE),IF(D104='Gear Train '!$Q$3,VLOOKUP(C104,$P$14:$T$513,5,FALSE),VLOOKUP(E104,$C$14:$L$513,7,FALSE)*L104)))</f>
        <v>0.99726775956284153</v>
      </c>
      <c r="J104" s="23">
        <f>IF(C104="","",IF(OR(D104='Gear Train '!$Q$7,D104='Gear Train '!$Q$8,F104='Gear Train '!$Q$7),VLOOKUP(E104,$C$14:$L$513,8,FALSE),IF(D104='Gear Train '!$Q$3,E104/I104,VLOOKUP(E104,$C$14:$L$513,8,FALSE)/L104)))</f>
        <v>5.0136986301369868</v>
      </c>
      <c r="K104" s="23">
        <f t="shared" si="13"/>
        <v>4.9315068493151557</v>
      </c>
      <c r="L104" s="23">
        <f>IF(C104="","",IF(OR(D104='Gear Train '!$Q$7,D104='Gear Train '!$Q$8,F104='Gear Train '!$Q$7),VLOOKUP(E104,$C$14:$L$513,10,FALSE),IF(D104='Gear Train '!$Q$3,"-",IF(F104='Gear Train '!$Q$3,1,H104/VLOOKUP(E104,$P$14:$S$513,4,FALSE)))))</f>
        <v>1.1967213114754098</v>
      </c>
      <c r="M104" s="23" t="str">
        <f t="shared" si="9"/>
        <v/>
      </c>
      <c r="N104" s="24" t="str">
        <f t="shared" si="11"/>
        <v/>
      </c>
      <c r="P104" s="18" t="s">
        <v>121</v>
      </c>
      <c r="Q104" s="18" t="s">
        <v>0</v>
      </c>
      <c r="R104" s="25"/>
      <c r="S104" s="25">
        <v>62</v>
      </c>
      <c r="T104" s="25"/>
      <c r="V104" s="26"/>
      <c r="W104" s="27"/>
      <c r="X104" s="28" t="str">
        <f t="shared" si="10"/>
        <v/>
      </c>
      <c r="Y104" s="24" t="str">
        <f t="shared" si="12"/>
        <v/>
      </c>
      <c r="AF104" s="1"/>
      <c r="AG104" s="1"/>
    </row>
    <row r="105" spans="2:33">
      <c r="B105" s="17"/>
      <c r="C105" s="18" t="s">
        <v>113</v>
      </c>
      <c r="D105" s="19" t="str">
        <f t="shared" si="7"/>
        <v>Axis</v>
      </c>
      <c r="E105" s="20" t="s">
        <v>114</v>
      </c>
      <c r="F105" s="21" t="str">
        <f t="shared" si="8"/>
        <v>Gear</v>
      </c>
      <c r="G105" s="22">
        <f>IF(C105="","",IF(D105='Gear Train '!$Q$3,"-",VLOOKUP(C105,$P$14:$R$513,3,FALSE)))</f>
        <v>0</v>
      </c>
      <c r="H105" s="22" t="str">
        <f>IF(C105="","",IF(OR(D105='Gear Train '!$Q$7,D105='Gear Train '!$Q$3,D105='Gear Train '!$Q$8),"-",VLOOKUP(C105,$P$14:$S$513,4,FALSE)))</f>
        <v>-</v>
      </c>
      <c r="I105" s="23">
        <f>IF(C105="","",IF(OR(D105='Gear Train '!$Q$7,D105='Gear Train '!$Q$8,F105='Gear Train '!$Q$7),VLOOKUP(E105,$C$14:$L$513,7,FALSE),IF(D105='Gear Train '!$Q$3,VLOOKUP(C105,$P$14:$T$513,5,FALSE),VLOOKUP(E105,$C$14:$L$513,7,FALSE)*L105)))</f>
        <v>0.99726775956284153</v>
      </c>
      <c r="J105" s="23">
        <f>IF(C105="","",IF(OR(D105='Gear Train '!$Q$7,D105='Gear Train '!$Q$8,F105='Gear Train '!$Q$7),VLOOKUP(E105,$C$14:$L$513,8,FALSE),IF(D105='Gear Train '!$Q$3,E105/I105,VLOOKUP(E105,$C$14:$L$513,8,FALSE)/L105)))</f>
        <v>5.0136986301369868</v>
      </c>
      <c r="K105" s="23">
        <f t="shared" si="13"/>
        <v>4.9315068493151557</v>
      </c>
      <c r="L105" s="23">
        <f>IF(C105="","",IF(OR(D105='Gear Train '!$Q$7,D105='Gear Train '!$Q$8,F105='Gear Train '!$Q$7),VLOOKUP(E105,$C$14:$L$513,10,FALSE),IF(D105='Gear Train '!$Q$3,"-",IF(F105='Gear Train '!$Q$3,1,H105/VLOOKUP(E105,$P$14:$S$513,4,FALSE)))))</f>
        <v>1.1967213114754098</v>
      </c>
      <c r="M105" s="23" t="str">
        <f t="shared" si="9"/>
        <v/>
      </c>
      <c r="N105" s="24" t="str">
        <f t="shared" si="11"/>
        <v/>
      </c>
      <c r="P105" s="18" t="s">
        <v>122</v>
      </c>
      <c r="Q105" s="18" t="s">
        <v>0</v>
      </c>
      <c r="R105" s="25"/>
      <c r="S105" s="25">
        <v>5</v>
      </c>
      <c r="T105" s="25"/>
      <c r="V105" s="26"/>
      <c r="W105" s="27"/>
      <c r="X105" s="28" t="str">
        <f t="shared" si="10"/>
        <v/>
      </c>
      <c r="Y105" s="24" t="str">
        <f t="shared" si="12"/>
        <v/>
      </c>
      <c r="AF105" s="1"/>
      <c r="AG105" s="1"/>
    </row>
    <row r="106" spans="2:33">
      <c r="B106" s="17"/>
      <c r="C106" s="18" t="s">
        <v>115</v>
      </c>
      <c r="D106" s="19" t="str">
        <f t="shared" si="7"/>
        <v>Gear</v>
      </c>
      <c r="E106" s="20" t="s">
        <v>113</v>
      </c>
      <c r="F106" s="21" t="str">
        <f t="shared" si="8"/>
        <v>Axis</v>
      </c>
      <c r="G106" s="22">
        <f>IF(C106="","",IF(D106='Gear Train '!$Q$3,"-",VLOOKUP(C106,$P$14:$R$513,3,FALSE)))</f>
        <v>0</v>
      </c>
      <c r="H106" s="22">
        <f>IF(C106="","",IF(OR(D106='Gear Train '!$Q$7,D106='Gear Train '!$Q$3,D106='Gear Train '!$Q$8),"-",VLOOKUP(C106,$P$14:$S$513,4,FALSE)))</f>
        <v>1</v>
      </c>
      <c r="I106" s="23">
        <f>IF(C106="","",IF(OR(D106='Gear Train '!$Q$7,D106='Gear Train '!$Q$8,F106='Gear Train '!$Q$7),VLOOKUP(E106,$C$14:$L$513,7,FALSE),IF(D106='Gear Train '!$Q$3,VLOOKUP(C106,$P$14:$T$513,5,FALSE),VLOOKUP(E106,$C$14:$L$513,7,FALSE)*L106)))</f>
        <v>0.99726775956284153</v>
      </c>
      <c r="J106" s="23">
        <f>IF(C106="","",IF(OR(D106='Gear Train '!$Q$7,D106='Gear Train '!$Q$8,F106='Gear Train '!$Q$7),VLOOKUP(E106,$C$14:$L$513,8,FALSE),IF(D106='Gear Train '!$Q$3,E106/I106,VLOOKUP(E106,$C$14:$L$513,8,FALSE)/L106)))</f>
        <v>5.0136986301369868</v>
      </c>
      <c r="K106" s="23">
        <f t="shared" si="13"/>
        <v>4.9315068493151557</v>
      </c>
      <c r="L106" s="23">
        <f>IF(C106="","",IF(OR(D106='Gear Train '!$Q$7,D106='Gear Train '!$Q$8,F106='Gear Train '!$Q$7),VLOOKUP(E106,$C$14:$L$513,10,FALSE),IF(D106='Gear Train '!$Q$3,"-",IF(F106='Gear Train '!$Q$3,1,H106/VLOOKUP(E106,$P$14:$S$513,4,FALSE)))))</f>
        <v>1.1967213114754098</v>
      </c>
      <c r="M106" s="23" t="str">
        <f t="shared" si="9"/>
        <v/>
      </c>
      <c r="N106" s="24" t="str">
        <f t="shared" si="11"/>
        <v/>
      </c>
      <c r="P106" s="18" t="s">
        <v>123</v>
      </c>
      <c r="Q106" s="18" t="s">
        <v>0</v>
      </c>
      <c r="R106" s="25"/>
      <c r="S106" s="25">
        <v>31</v>
      </c>
      <c r="T106" s="25"/>
      <c r="V106" s="26"/>
      <c r="W106" s="27"/>
      <c r="X106" s="28" t="str">
        <f t="shared" si="10"/>
        <v/>
      </c>
      <c r="Y106" s="24" t="str">
        <f t="shared" si="12"/>
        <v/>
      </c>
      <c r="AF106" s="1"/>
      <c r="AG106" s="1"/>
    </row>
    <row r="107" spans="2:33">
      <c r="B107" s="17"/>
      <c r="C107" s="18" t="s">
        <v>116</v>
      </c>
      <c r="D107" s="19" t="str">
        <f t="shared" si="7"/>
        <v>Gear</v>
      </c>
      <c r="E107" s="20" t="s">
        <v>113</v>
      </c>
      <c r="F107" s="21" t="str">
        <f t="shared" si="8"/>
        <v>Axis</v>
      </c>
      <c r="G107" s="22">
        <f>IF(C107="","",IF(D107='Gear Train '!$Q$3,"-",VLOOKUP(C107,$P$14:$R$513,3,FALSE)))</f>
        <v>0</v>
      </c>
      <c r="H107" s="22">
        <f>IF(C107="","",IF(OR(D107='Gear Train '!$Q$7,D107='Gear Train '!$Q$3,D107='Gear Train '!$Q$8),"-",VLOOKUP(C107,$P$14:$S$513,4,FALSE)))</f>
        <v>1</v>
      </c>
      <c r="I107" s="23">
        <f>IF(C107="","",IF(OR(D107='Gear Train '!$Q$7,D107='Gear Train '!$Q$8,F107='Gear Train '!$Q$7),VLOOKUP(E107,$C$14:$L$513,7,FALSE),IF(D107='Gear Train '!$Q$3,VLOOKUP(C107,$P$14:$T$513,5,FALSE),VLOOKUP(E107,$C$14:$L$513,7,FALSE)*L107)))</f>
        <v>0.99726775956284153</v>
      </c>
      <c r="J107" s="23">
        <f>IF(C107="","",IF(OR(D107='Gear Train '!$Q$7,D107='Gear Train '!$Q$8,F107='Gear Train '!$Q$7),VLOOKUP(E107,$C$14:$L$513,8,FALSE),IF(D107='Gear Train '!$Q$3,E107/I107,VLOOKUP(E107,$C$14:$L$513,8,FALSE)/L107)))</f>
        <v>5.0136986301369868</v>
      </c>
      <c r="K107" s="23">
        <f t="shared" si="13"/>
        <v>4.9315068493151557</v>
      </c>
      <c r="L107" s="23">
        <f>IF(C107="","",IF(OR(D107='Gear Train '!$Q$7,D107='Gear Train '!$Q$8,F107='Gear Train '!$Q$7),VLOOKUP(E107,$C$14:$L$513,10,FALSE),IF(D107='Gear Train '!$Q$3,"-",IF(F107='Gear Train '!$Q$3,1,H107/VLOOKUP(E107,$P$14:$S$513,4,FALSE)))))</f>
        <v>1.1967213114754098</v>
      </c>
      <c r="M107" s="23" t="str">
        <f t="shared" si="9"/>
        <v/>
      </c>
      <c r="N107" s="24" t="str">
        <f t="shared" si="11"/>
        <v/>
      </c>
      <c r="P107" s="18" t="s">
        <v>124</v>
      </c>
      <c r="Q107" s="18" t="s">
        <v>2</v>
      </c>
      <c r="R107" s="25"/>
      <c r="S107" s="25"/>
      <c r="T107" s="25"/>
      <c r="V107" s="26"/>
      <c r="W107" s="27"/>
      <c r="X107" s="28" t="str">
        <f t="shared" si="10"/>
        <v/>
      </c>
      <c r="Y107" s="24" t="str">
        <f t="shared" si="12"/>
        <v/>
      </c>
      <c r="AF107" s="1"/>
      <c r="AG107" s="1"/>
    </row>
    <row r="108" spans="2:33">
      <c r="B108" s="17"/>
      <c r="C108" s="18"/>
      <c r="D108" s="19" t="str">
        <f t="shared" si="7"/>
        <v/>
      </c>
      <c r="E108" s="20"/>
      <c r="F108" s="21" t="str">
        <f t="shared" si="8"/>
        <v/>
      </c>
      <c r="G108" s="22" t="str">
        <f>IF(C108="","",IF(D108='Gear Train '!$Q$3,"-",VLOOKUP(C108,$P$14:$R$513,3,FALSE)))</f>
        <v/>
      </c>
      <c r="H108" s="22" t="str">
        <f>IF(C108="","",IF(OR(D108='Gear Train '!$Q$7,D108='Gear Train '!$Q$3,D108='Gear Train '!$Q$8),"-",VLOOKUP(C108,$P$14:$S$513,4,FALSE)))</f>
        <v/>
      </c>
      <c r="I108" s="23" t="str">
        <f>IF(C108="","",IF(OR(D108='Gear Train '!$Q$7,D108='Gear Train '!$Q$8,F108='Gear Train '!$Q$7),VLOOKUP(E108,$C$14:$L$513,7,FALSE),IF(D108='Gear Train '!$Q$3,VLOOKUP(C108,$P$14:$T$513,5,FALSE),VLOOKUP(E108,$C$14:$L$513,7,FALSE)*L108)))</f>
        <v/>
      </c>
      <c r="J108" s="23" t="str">
        <f>IF(C108="","",IF(OR(D108='Gear Train '!$Q$7,D108='Gear Train '!$Q$8,F108='Gear Train '!$Q$7),VLOOKUP(E108,$C$14:$L$513,8,FALSE),IF(D108='Gear Train '!$Q$3,E108/I108,VLOOKUP(E108,$C$14:$L$513,8,FALSE)/L108)))</f>
        <v/>
      </c>
      <c r="K108" s="23" t="str">
        <f t="shared" si="13"/>
        <v/>
      </c>
      <c r="L108" s="23" t="str">
        <f>IF(C108="","",IF(OR(D108='Gear Train '!$Q$7,D108='Gear Train '!$Q$8,F108='Gear Train '!$Q$7),VLOOKUP(E108,$C$14:$L$513,10,FALSE),IF(D108='Gear Train '!$Q$3,"-",IF(F108='Gear Train '!$Q$3,1,H108/VLOOKUP(E108,$P$14:$S$513,4,FALSE)))))</f>
        <v/>
      </c>
      <c r="M108" s="23" t="str">
        <f t="shared" si="9"/>
        <v/>
      </c>
      <c r="N108" s="24" t="str">
        <f t="shared" si="11"/>
        <v/>
      </c>
      <c r="P108" s="18" t="s">
        <v>125</v>
      </c>
      <c r="Q108" s="18" t="s">
        <v>0</v>
      </c>
      <c r="R108" s="25"/>
      <c r="S108" s="25">
        <v>15</v>
      </c>
      <c r="T108" s="25"/>
      <c r="V108" s="26"/>
      <c r="W108" s="27"/>
      <c r="X108" s="28" t="str">
        <f t="shared" si="10"/>
        <v/>
      </c>
      <c r="Y108" s="24" t="str">
        <f t="shared" si="12"/>
        <v/>
      </c>
      <c r="AF108" s="1"/>
      <c r="AG108" s="1"/>
    </row>
    <row r="109" spans="2:33">
      <c r="B109" s="17"/>
      <c r="C109" s="18"/>
      <c r="D109" s="19" t="str">
        <f t="shared" si="7"/>
        <v/>
      </c>
      <c r="E109" s="20"/>
      <c r="F109" s="21" t="str">
        <f t="shared" si="8"/>
        <v/>
      </c>
      <c r="G109" s="22" t="str">
        <f>IF(C109="","",IF(D109='Gear Train '!$Q$3,"-",VLOOKUP(C109,$P$14:$R$513,3,FALSE)))</f>
        <v/>
      </c>
      <c r="H109" s="22" t="str">
        <f>IF(C109="","",IF(OR(D109='Gear Train '!$Q$7,D109='Gear Train '!$Q$3,D109='Gear Train '!$Q$8),"-",VLOOKUP(C109,$P$14:$S$513,4,FALSE)))</f>
        <v/>
      </c>
      <c r="I109" s="23" t="str">
        <f>IF(C109="","",IF(OR(D109='Gear Train '!$Q$7,D109='Gear Train '!$Q$8,F109='Gear Train '!$Q$7),VLOOKUP(E109,$C$14:$L$513,7,FALSE),IF(D109='Gear Train '!$Q$3,VLOOKUP(C109,$P$14:$T$513,5,FALSE),VLOOKUP(E109,$C$14:$L$513,7,FALSE)*L109)))</f>
        <v/>
      </c>
      <c r="J109" s="23" t="str">
        <f>IF(C109="","",IF(OR(D109='Gear Train '!$Q$7,D109='Gear Train '!$Q$8,F109='Gear Train '!$Q$7),VLOOKUP(E109,$C$14:$L$513,8,FALSE),IF(D109='Gear Train '!$Q$3,E109/I109,VLOOKUP(E109,$C$14:$L$513,8,FALSE)/L109)))</f>
        <v/>
      </c>
      <c r="K109" s="23" t="str">
        <f t="shared" si="13"/>
        <v/>
      </c>
      <c r="L109" s="23" t="str">
        <f>IF(C109="","",IF(OR(D109='Gear Train '!$Q$7,D109='Gear Train '!$Q$8,F109='Gear Train '!$Q$7),VLOOKUP(E109,$C$14:$L$513,10,FALSE),IF(D109='Gear Train '!$Q$3,"-",IF(F109='Gear Train '!$Q$3,1,H109/VLOOKUP(E109,$P$14:$S$513,4,FALSE)))))</f>
        <v/>
      </c>
      <c r="M109" s="23" t="str">
        <f t="shared" si="9"/>
        <v/>
      </c>
      <c r="N109" s="24" t="str">
        <f t="shared" si="11"/>
        <v/>
      </c>
      <c r="P109" s="18" t="s">
        <v>126</v>
      </c>
      <c r="Q109" s="18" t="s">
        <v>0</v>
      </c>
      <c r="R109" s="25"/>
      <c r="S109" s="25">
        <v>15</v>
      </c>
      <c r="T109" s="25"/>
      <c r="V109" s="26"/>
      <c r="W109" s="27"/>
      <c r="X109" s="28" t="str">
        <f t="shared" si="10"/>
        <v/>
      </c>
      <c r="Y109" s="24" t="str">
        <f t="shared" si="12"/>
        <v/>
      </c>
      <c r="AF109" s="1"/>
      <c r="AG109" s="1"/>
    </row>
    <row r="110" spans="2:33">
      <c r="B110" s="17"/>
      <c r="C110" s="18" t="s">
        <v>75</v>
      </c>
      <c r="D110" s="19" t="str">
        <f t="shared" si="7"/>
        <v>Gear</v>
      </c>
      <c r="E110" s="20" t="s">
        <v>62</v>
      </c>
      <c r="F110" s="21" t="str">
        <f t="shared" si="8"/>
        <v>Axis</v>
      </c>
      <c r="G110" s="22">
        <f>IF(C110="","",IF(D110='Gear Train '!$Q$3,"-",VLOOKUP(C110,$P$14:$R$513,3,FALSE)))</f>
        <v>0</v>
      </c>
      <c r="H110" s="22">
        <f>IF(C110="","",IF(OR(D110='Gear Train '!$Q$7,D110='Gear Train '!$Q$3,D110='Gear Train '!$Q$8),"-",VLOOKUP(C110,$P$14:$S$513,4,FALSE)))</f>
        <v>25</v>
      </c>
      <c r="I110" s="23">
        <f>IF(C110="","",IF(OR(D110='Gear Train '!$Q$7,D110='Gear Train '!$Q$8,F110='Gear Train '!$Q$7),VLOOKUP(E110,$C$14:$L$513,7,FALSE),IF(D110='Gear Train '!$Q$3,VLOOKUP(C110,$P$14:$T$513,5,FALSE),VLOOKUP(E110,$C$14:$L$513,7,FALSE)*L110)))</f>
        <v>12</v>
      </c>
      <c r="J110" s="23">
        <f>IF(C110="","",IF(OR(D110='Gear Train '!$Q$7,D110='Gear Train '!$Q$8,F110='Gear Train '!$Q$7),VLOOKUP(E110,$C$14:$L$513,8,FALSE),IF(D110='Gear Train '!$Q$3,E110/I110,VLOOKUP(E110,$C$14:$L$513,8,FALSE)/L110)))</f>
        <v>0.41666666666666674</v>
      </c>
      <c r="K110" s="23">
        <f t="shared" si="13"/>
        <v>150.00000000000003</v>
      </c>
      <c r="L110" s="23">
        <f>IF(C110="","",IF(OR(D110='Gear Train '!$Q$7,D110='Gear Train '!$Q$8,F110='Gear Train '!$Q$7),VLOOKUP(E110,$C$14:$L$513,10,FALSE),IF(D110='Gear Train '!$Q$3,"-",IF(F110='Gear Train '!$Q$3,1,H110/VLOOKUP(E110,$P$14:$S$513,4,FALSE)))))</f>
        <v>6</v>
      </c>
      <c r="M110" s="23" t="str">
        <f t="shared" si="9"/>
        <v/>
      </c>
      <c r="N110" s="24" t="str">
        <f t="shared" si="11"/>
        <v/>
      </c>
      <c r="P110" s="18" t="s">
        <v>127</v>
      </c>
      <c r="Q110" s="18" t="s">
        <v>0</v>
      </c>
      <c r="R110" s="25"/>
      <c r="S110" s="25">
        <v>72</v>
      </c>
      <c r="T110" s="25"/>
      <c r="V110" s="26"/>
      <c r="W110" s="27"/>
      <c r="X110" s="28" t="str">
        <f t="shared" si="10"/>
        <v/>
      </c>
      <c r="Y110" s="24" t="str">
        <f t="shared" si="12"/>
        <v/>
      </c>
      <c r="AF110" s="1"/>
      <c r="AG110" s="1"/>
    </row>
    <row r="111" spans="2:33">
      <c r="B111" s="17"/>
      <c r="C111" s="18" t="s">
        <v>81</v>
      </c>
      <c r="D111" s="19" t="str">
        <f t="shared" si="7"/>
        <v>Gear</v>
      </c>
      <c r="E111" s="20" t="s">
        <v>75</v>
      </c>
      <c r="F111" s="21" t="str">
        <f t="shared" si="8"/>
        <v>Gear</v>
      </c>
      <c r="G111" s="22">
        <f>IF(C111="","",IF(D111='Gear Train '!$Q$3,"-",VLOOKUP(C111,$P$14:$R$513,3,FALSE)))</f>
        <v>0</v>
      </c>
      <c r="H111" s="22">
        <f>IF(C111="","",IF(OR(D111='Gear Train '!$Q$7,D111='Gear Train '!$Q$3,D111='Gear Train '!$Q$8),"-",VLOOKUP(C111,$P$14:$S$513,4,FALSE)))</f>
        <v>59</v>
      </c>
      <c r="I111" s="23">
        <f>IF(C111="","",IF(OR(D111='Gear Train '!$Q$7,D111='Gear Train '!$Q$8,F111='Gear Train '!$Q$7),VLOOKUP(E111,$C$14:$L$513,7,FALSE),IF(D111='Gear Train '!$Q$3,VLOOKUP(C111,$P$14:$T$513,5,FALSE),VLOOKUP(E111,$C$14:$L$513,7,FALSE)*L111)))</f>
        <v>28.32</v>
      </c>
      <c r="J111" s="23">
        <f>IF(C111="","",IF(OR(D111='Gear Train '!$Q$7,D111='Gear Train '!$Q$8,F111='Gear Train '!$Q$7),VLOOKUP(E111,$C$14:$L$513,8,FALSE),IF(D111='Gear Train '!$Q$3,E111/I111,VLOOKUP(E111,$C$14:$L$513,8,FALSE)/L111)))</f>
        <v>0.17655367231638422</v>
      </c>
      <c r="K111" s="23">
        <f t="shared" si="13"/>
        <v>63.559322033898319</v>
      </c>
      <c r="L111" s="23">
        <f>IF(C111="","",IF(OR(D111='Gear Train '!$Q$7,D111='Gear Train '!$Q$8,F111='Gear Train '!$Q$7),VLOOKUP(E111,$C$14:$L$513,10,FALSE),IF(D111='Gear Train '!$Q$3,"-",IF(F111='Gear Train '!$Q$3,1,H111/VLOOKUP(E111,$P$14:$S$513,4,FALSE)))))</f>
        <v>2.36</v>
      </c>
      <c r="M111" s="23" t="str">
        <f t="shared" si="9"/>
        <v/>
      </c>
      <c r="N111" s="24" t="str">
        <f t="shared" si="11"/>
        <v/>
      </c>
      <c r="P111" s="18" t="s">
        <v>128</v>
      </c>
      <c r="Q111" s="18" t="s">
        <v>2</v>
      </c>
      <c r="R111" s="25"/>
      <c r="S111" s="25"/>
      <c r="T111" s="25"/>
      <c r="V111" s="26"/>
      <c r="W111" s="27"/>
      <c r="X111" s="28" t="str">
        <f t="shared" si="10"/>
        <v/>
      </c>
      <c r="Y111" s="24" t="str">
        <f t="shared" si="12"/>
        <v/>
      </c>
      <c r="AF111" s="1"/>
      <c r="AG111" s="1"/>
    </row>
    <row r="112" spans="2:33">
      <c r="B112" s="17"/>
      <c r="C112" s="18" t="s">
        <v>79</v>
      </c>
      <c r="D112" s="19" t="str">
        <f t="shared" si="7"/>
        <v>Axis</v>
      </c>
      <c r="E112" s="20" t="s">
        <v>81</v>
      </c>
      <c r="F112" s="21" t="str">
        <f t="shared" si="8"/>
        <v>Gear</v>
      </c>
      <c r="G112" s="22">
        <f>IF(C112="","",IF(D112='Gear Train '!$Q$3,"-",VLOOKUP(C112,$P$14:$R$513,3,FALSE)))</f>
        <v>0</v>
      </c>
      <c r="H112" s="22" t="str">
        <f>IF(C112="","",IF(OR(D112='Gear Train '!$Q$7,D112='Gear Train '!$Q$3,D112='Gear Train '!$Q$8),"-",VLOOKUP(C112,$P$14:$S$513,4,FALSE)))</f>
        <v>-</v>
      </c>
      <c r="I112" s="23">
        <f>IF(C112="","",IF(OR(D112='Gear Train '!$Q$7,D112='Gear Train '!$Q$8,F112='Gear Train '!$Q$7),VLOOKUP(E112,$C$14:$L$513,7,FALSE),IF(D112='Gear Train '!$Q$3,VLOOKUP(C112,$P$14:$T$513,5,FALSE),VLOOKUP(E112,$C$14:$L$513,7,FALSE)*L112)))</f>
        <v>28.32</v>
      </c>
      <c r="J112" s="23">
        <f>IF(C112="","",IF(OR(D112='Gear Train '!$Q$7,D112='Gear Train '!$Q$8,F112='Gear Train '!$Q$7),VLOOKUP(E112,$C$14:$L$513,8,FALSE),IF(D112='Gear Train '!$Q$3,E112/I112,VLOOKUP(E112,$C$14:$L$513,8,FALSE)/L112)))</f>
        <v>0.17655367231638422</v>
      </c>
      <c r="K112" s="23">
        <f t="shared" si="13"/>
        <v>63.559322033898319</v>
      </c>
      <c r="L112" s="23">
        <f>IF(C112="","",IF(OR(D112='Gear Train '!$Q$7,D112='Gear Train '!$Q$8,F112='Gear Train '!$Q$7),VLOOKUP(E112,$C$14:$L$513,10,FALSE),IF(D112='Gear Train '!$Q$3,"-",IF(F112='Gear Train '!$Q$3,1,H112/VLOOKUP(E112,$P$14:$S$513,4,FALSE)))))</f>
        <v>2.36</v>
      </c>
      <c r="M112" s="23" t="str">
        <f t="shared" si="9"/>
        <v/>
      </c>
      <c r="N112" s="24" t="str">
        <f t="shared" si="11"/>
        <v/>
      </c>
      <c r="P112" s="18" t="s">
        <v>129</v>
      </c>
      <c r="Q112" s="18" t="s">
        <v>0</v>
      </c>
      <c r="R112" s="25"/>
      <c r="S112" s="25">
        <v>10</v>
      </c>
      <c r="T112" s="25"/>
      <c r="V112" s="26"/>
      <c r="W112" s="27"/>
      <c r="X112" s="28" t="str">
        <f t="shared" si="10"/>
        <v/>
      </c>
      <c r="Y112" s="24" t="str">
        <f t="shared" si="12"/>
        <v/>
      </c>
      <c r="AF112" s="1"/>
      <c r="AG112" s="1"/>
    </row>
    <row r="113" spans="2:33">
      <c r="B113" s="17"/>
      <c r="C113" s="18" t="s">
        <v>83</v>
      </c>
      <c r="D113" s="19" t="str">
        <f t="shared" si="7"/>
        <v>Gear</v>
      </c>
      <c r="E113" s="20" t="s">
        <v>79</v>
      </c>
      <c r="F113" s="21" t="str">
        <f t="shared" si="8"/>
        <v>Axis</v>
      </c>
      <c r="G113" s="22">
        <f>IF(C113="","",IF(D113='Gear Train '!$Q$3,"-",VLOOKUP(C113,$P$14:$R$513,3,FALSE)))</f>
        <v>0</v>
      </c>
      <c r="H113" s="22">
        <f>IF(C113="","",IF(OR(D113='Gear Train '!$Q$7,D113='Gear Train '!$Q$3,D113='Gear Train '!$Q$8),"-",VLOOKUP(C113,$P$14:$S$513,4,FALSE)))</f>
        <v>37</v>
      </c>
      <c r="I113" s="23">
        <f>IF(C113="","",IF(OR(D113='Gear Train '!$Q$7,D113='Gear Train '!$Q$8,F113='Gear Train '!$Q$7),VLOOKUP(E113,$C$14:$L$513,7,FALSE),IF(D113='Gear Train '!$Q$3,VLOOKUP(C113,$P$14:$T$513,5,FALSE),VLOOKUP(E113,$C$14:$L$513,7,FALSE)*L113)))</f>
        <v>28.32</v>
      </c>
      <c r="J113" s="23">
        <f>IF(C113="","",IF(OR(D113='Gear Train '!$Q$7,D113='Gear Train '!$Q$8,F113='Gear Train '!$Q$7),VLOOKUP(E113,$C$14:$L$513,8,FALSE),IF(D113='Gear Train '!$Q$3,E113/I113,VLOOKUP(E113,$C$14:$L$513,8,FALSE)/L113)))</f>
        <v>0.17655367231638422</v>
      </c>
      <c r="K113" s="23">
        <f t="shared" si="13"/>
        <v>63.559322033898319</v>
      </c>
      <c r="L113" s="23">
        <f>IF(C113="","",IF(OR(D113='Gear Train '!$Q$7,D113='Gear Train '!$Q$8,F113='Gear Train '!$Q$7),VLOOKUP(E113,$C$14:$L$513,10,FALSE),IF(D113='Gear Train '!$Q$3,"-",IF(F113='Gear Train '!$Q$3,1,H113/VLOOKUP(E113,$P$14:$S$513,4,FALSE)))))</f>
        <v>2.36</v>
      </c>
      <c r="M113" s="23" t="str">
        <f t="shared" si="9"/>
        <v/>
      </c>
      <c r="N113" s="24" t="str">
        <f t="shared" si="11"/>
        <v/>
      </c>
      <c r="P113" s="18" t="s">
        <v>130</v>
      </c>
      <c r="Q113" s="18" t="s">
        <v>0</v>
      </c>
      <c r="R113" s="25"/>
      <c r="S113" s="25">
        <v>60</v>
      </c>
      <c r="T113" s="25"/>
      <c r="V113" s="26"/>
      <c r="W113" s="27"/>
      <c r="X113" s="28" t="str">
        <f t="shared" si="10"/>
        <v/>
      </c>
      <c r="Y113" s="24" t="str">
        <f t="shared" si="12"/>
        <v/>
      </c>
      <c r="AF113" s="1"/>
      <c r="AG113" s="1"/>
    </row>
    <row r="114" spans="2:33">
      <c r="B114" s="17"/>
      <c r="C114" s="18" t="s">
        <v>118</v>
      </c>
      <c r="D114" s="19" t="str">
        <f t="shared" si="7"/>
        <v>Gear</v>
      </c>
      <c r="E114" s="20" t="s">
        <v>83</v>
      </c>
      <c r="F114" s="21" t="str">
        <f t="shared" si="8"/>
        <v>Gear</v>
      </c>
      <c r="G114" s="22">
        <f>IF(C114="","",IF(D114='Gear Train '!$Q$3,"-",VLOOKUP(C114,$P$14:$R$513,3,FALSE)))</f>
        <v>0</v>
      </c>
      <c r="H114" s="22">
        <f>IF(C114="","",IF(OR(D114='Gear Train '!$Q$7,D114='Gear Train '!$Q$3,D114='Gear Train '!$Q$8),"-",VLOOKUP(C114,$P$14:$S$513,4,FALSE)))</f>
        <v>36</v>
      </c>
      <c r="I114" s="23">
        <f>IF(C114="","",IF(OR(D114='Gear Train '!$Q$7,D114='Gear Train '!$Q$8,F114='Gear Train '!$Q$7),VLOOKUP(E114,$C$14:$L$513,7,FALSE),IF(D114='Gear Train '!$Q$3,VLOOKUP(C114,$P$14:$T$513,5,FALSE),VLOOKUP(E114,$C$14:$L$513,7,FALSE)*L114)))</f>
        <v>27.554594594594597</v>
      </c>
      <c r="J114" s="23">
        <f>IF(C114="","",IF(OR(D114='Gear Train '!$Q$7,D114='Gear Train '!$Q$8,F114='Gear Train '!$Q$7),VLOOKUP(E114,$C$14:$L$513,8,FALSE),IF(D114='Gear Train '!$Q$3,E114/I114,VLOOKUP(E114,$C$14:$L$513,8,FALSE)/L114)))</f>
        <v>0.18145794099183932</v>
      </c>
      <c r="K114" s="23">
        <f t="shared" si="13"/>
        <v>65.324858757062159</v>
      </c>
      <c r="L114" s="23">
        <f>IF(C114="","",IF(OR(D114='Gear Train '!$Q$7,D114='Gear Train '!$Q$8,F114='Gear Train '!$Q$7),VLOOKUP(E114,$C$14:$L$513,10,FALSE),IF(D114='Gear Train '!$Q$3,"-",IF(F114='Gear Train '!$Q$3,1,H114/VLOOKUP(E114,$P$14:$S$513,4,FALSE)))))</f>
        <v>0.97297297297297303</v>
      </c>
      <c r="M114" s="23" t="str">
        <f t="shared" si="9"/>
        <v/>
      </c>
      <c r="N114" s="24" t="str">
        <f t="shared" si="11"/>
        <v/>
      </c>
      <c r="P114" s="18" t="s">
        <v>131</v>
      </c>
      <c r="Q114" s="18" t="s">
        <v>0</v>
      </c>
      <c r="R114" s="25"/>
      <c r="S114" s="25">
        <v>5</v>
      </c>
      <c r="T114" s="25"/>
      <c r="AF114" s="1"/>
      <c r="AG114" s="1"/>
    </row>
    <row r="115" spans="2:33">
      <c r="B115" s="17" t="s">
        <v>51</v>
      </c>
      <c r="C115" s="18" t="s">
        <v>51</v>
      </c>
      <c r="D115" s="19" t="str">
        <f t="shared" si="7"/>
        <v>Pointer</v>
      </c>
      <c r="E115" s="20" t="s">
        <v>118</v>
      </c>
      <c r="F115" s="21" t="str">
        <f t="shared" si="8"/>
        <v>Gear</v>
      </c>
      <c r="G115" s="22">
        <f>IF(C115="","",IF(D115='Gear Train '!$Q$3,"-",VLOOKUP(C115,$P$14:$R$513,3,FALSE)))</f>
        <v>0</v>
      </c>
      <c r="H115" s="22" t="str">
        <f>IF(C115="","",IF(OR(D115='Gear Train '!$Q$7,D115='Gear Train '!$Q$3,D115='Gear Train '!$Q$8),"-",VLOOKUP(C115,$P$14:$S$513,4,FALSE)))</f>
        <v>-</v>
      </c>
      <c r="I115" s="23">
        <f>IF(C115="","",IF(OR(D115='Gear Train '!$Q$7,D115='Gear Train '!$Q$8,F115='Gear Train '!$Q$7),VLOOKUP(E115,$C$14:$L$513,7,FALSE),IF(D115='Gear Train '!$Q$3,VLOOKUP(C115,$P$14:$T$513,5,FALSE),VLOOKUP(E115,$C$14:$L$513,7,FALSE)*L115)))</f>
        <v>27.554594594594597</v>
      </c>
      <c r="J115" s="23">
        <f>IF(C115="","",IF(OR(D115='Gear Train '!$Q$7,D115='Gear Train '!$Q$8,F115='Gear Train '!$Q$7),VLOOKUP(E115,$C$14:$L$513,8,FALSE),IF(D115='Gear Train '!$Q$3,E115/I115,VLOOKUP(E115,$C$14:$L$513,8,FALSE)/L115)))</f>
        <v>0.18145794099183932</v>
      </c>
      <c r="K115" s="23">
        <f t="shared" si="13"/>
        <v>65.324858757062159</v>
      </c>
      <c r="L115" s="23">
        <f>IF(C115="","",IF(OR(D115='Gear Train '!$Q$7,D115='Gear Train '!$Q$8,F115='Gear Train '!$Q$7),VLOOKUP(E115,$C$14:$L$513,10,FALSE),IF(D115='Gear Train '!$Q$3,"-",IF(F115='Gear Train '!$Q$3,1,H115/VLOOKUP(E115,$P$14:$S$513,4,FALSE)))))</f>
        <v>0.97297297297297303</v>
      </c>
      <c r="M115" s="23">
        <f t="shared" si="9"/>
        <v>27.554600000000001</v>
      </c>
      <c r="N115" s="24">
        <f t="shared" si="11"/>
        <v>1.9617070845523443E-7</v>
      </c>
      <c r="P115" s="18" t="s">
        <v>132</v>
      </c>
      <c r="Q115" s="18" t="s">
        <v>0</v>
      </c>
      <c r="R115" s="25"/>
      <c r="S115" s="25">
        <v>36</v>
      </c>
      <c r="T115" s="25"/>
      <c r="AF115" s="1"/>
      <c r="AG115" s="1"/>
    </row>
    <row r="116" spans="2:33">
      <c r="B116" s="17"/>
      <c r="C116" s="18" t="s">
        <v>133</v>
      </c>
      <c r="D116" s="19" t="str">
        <f t="shared" si="7"/>
        <v>Gear</v>
      </c>
      <c r="E116" s="20" t="s">
        <v>83</v>
      </c>
      <c r="F116" s="21" t="str">
        <f t="shared" si="8"/>
        <v>Gear</v>
      </c>
      <c r="G116" s="22">
        <f>IF(C116="","",IF(D116='Gear Train '!$Q$3,"-",VLOOKUP(C116,$P$14:$R$513,3,FALSE)))</f>
        <v>0</v>
      </c>
      <c r="H116" s="22">
        <f>IF(C116="","",IF(OR(D116='Gear Train '!$Q$7,D116='Gear Train '!$Q$3,D116='Gear Train '!$Q$8),"-",VLOOKUP(C116,$P$14:$S$513,4,FALSE)))</f>
        <v>36</v>
      </c>
      <c r="I116" s="23">
        <f>IF(C116="","",IF(OR(D116='Gear Train '!$Q$7,D116='Gear Train '!$Q$8,F116='Gear Train '!$Q$7),VLOOKUP(E116,$C$14:$L$513,7,FALSE),IF(D116='Gear Train '!$Q$3,VLOOKUP(C116,$P$14:$T$513,5,FALSE),VLOOKUP(E116,$C$14:$L$513,7,FALSE)*L116)))</f>
        <v>27.554594594594597</v>
      </c>
      <c r="J116" s="23">
        <f>IF(C116="","",IF(OR(D116='Gear Train '!$Q$7,D116='Gear Train '!$Q$8,F116='Gear Train '!$Q$7),VLOOKUP(E116,$C$14:$L$513,8,FALSE),IF(D116='Gear Train '!$Q$3,E116/I116,VLOOKUP(E116,$C$14:$L$513,8,FALSE)/L116)))</f>
        <v>0.18145794099183932</v>
      </c>
      <c r="K116" s="23">
        <f t="shared" si="13"/>
        <v>65.324858757062159</v>
      </c>
      <c r="L116" s="23">
        <f>IF(C116="","",IF(OR(D116='Gear Train '!$Q$7,D116='Gear Train '!$Q$8,F116='Gear Train '!$Q$7),VLOOKUP(E116,$C$14:$L$513,10,FALSE),IF(D116='Gear Train '!$Q$3,"-",IF(F116='Gear Train '!$Q$3,1,H116/VLOOKUP(E116,$P$14:$S$513,4,FALSE)))))</f>
        <v>0.97297297297297303</v>
      </c>
      <c r="M116" s="23" t="str">
        <f t="shared" si="9"/>
        <v/>
      </c>
      <c r="N116" s="24" t="str">
        <f t="shared" si="11"/>
        <v/>
      </c>
      <c r="P116" s="18" t="s">
        <v>134</v>
      </c>
      <c r="Q116" s="18" t="s">
        <v>0</v>
      </c>
      <c r="R116" s="25"/>
      <c r="S116" s="25">
        <v>36</v>
      </c>
      <c r="T116" s="25"/>
      <c r="AF116" s="1"/>
      <c r="AG116" s="1"/>
    </row>
    <row r="117" spans="2:33">
      <c r="B117" s="17" t="s">
        <v>53</v>
      </c>
      <c r="C117" s="18" t="s">
        <v>53</v>
      </c>
      <c r="D117" s="19" t="str">
        <f t="shared" si="7"/>
        <v>Pointer</v>
      </c>
      <c r="E117" s="20" t="s">
        <v>133</v>
      </c>
      <c r="F117" s="21" t="str">
        <f t="shared" si="8"/>
        <v>Gear</v>
      </c>
      <c r="G117" s="22">
        <f>IF(C117="","",IF(D117='Gear Train '!$Q$3,"-",VLOOKUP(C117,$P$14:$R$513,3,FALSE)))</f>
        <v>0</v>
      </c>
      <c r="H117" s="22" t="str">
        <f>IF(C117="","",IF(OR(D117='Gear Train '!$Q$7,D117='Gear Train '!$Q$3,D117='Gear Train '!$Q$8),"-",VLOOKUP(C117,$P$14:$S$513,4,FALSE)))</f>
        <v>-</v>
      </c>
      <c r="I117" s="23">
        <f>IF(C117="","",IF(OR(D117='Gear Train '!$Q$7,D117='Gear Train '!$Q$8,F117='Gear Train '!$Q$7),VLOOKUP(E117,$C$14:$L$513,7,FALSE),IF(D117='Gear Train '!$Q$3,VLOOKUP(C117,$P$14:$T$513,5,FALSE),VLOOKUP(E117,$C$14:$L$513,7,FALSE)*L117)))</f>
        <v>27.554594594594597</v>
      </c>
      <c r="J117" s="23">
        <f>IF(C117="","",IF(OR(D117='Gear Train '!$Q$7,D117='Gear Train '!$Q$8,F117='Gear Train '!$Q$7),VLOOKUP(E117,$C$14:$L$513,8,FALSE),IF(D117='Gear Train '!$Q$3,E117/I117,VLOOKUP(E117,$C$14:$L$513,8,FALSE)/L117)))</f>
        <v>0.18145794099183932</v>
      </c>
      <c r="K117" s="23">
        <f t="shared" si="13"/>
        <v>65.324858757062159</v>
      </c>
      <c r="L117" s="23">
        <f>IF(C117="","",IF(OR(D117='Gear Train '!$Q$7,D117='Gear Train '!$Q$8,F117='Gear Train '!$Q$7),VLOOKUP(E117,$C$14:$L$513,10,FALSE),IF(D117='Gear Train '!$Q$3,"-",IF(F117='Gear Train '!$Q$3,1,H117/VLOOKUP(E117,$P$14:$S$513,4,FALSE)))))</f>
        <v>0.97297297297297303</v>
      </c>
      <c r="M117" s="23">
        <f t="shared" si="9"/>
        <v>27.554600000000001</v>
      </c>
      <c r="N117" s="24">
        <f t="shared" si="11"/>
        <v>1.9617070845523443E-7</v>
      </c>
      <c r="P117" s="18" t="s">
        <v>135</v>
      </c>
      <c r="Q117" s="18" t="s">
        <v>3</v>
      </c>
      <c r="R117" s="25"/>
      <c r="S117" s="25"/>
      <c r="T117" s="25"/>
      <c r="AF117" s="1"/>
      <c r="AG117" s="1"/>
    </row>
    <row r="118" spans="2:33">
      <c r="B118" s="17"/>
      <c r="C118" s="18"/>
      <c r="D118" s="19" t="str">
        <f t="shared" si="7"/>
        <v/>
      </c>
      <c r="E118" s="20"/>
      <c r="F118" s="21" t="str">
        <f t="shared" si="8"/>
        <v/>
      </c>
      <c r="G118" s="22" t="str">
        <f>IF(C118="","",IF(D118='Gear Train '!$Q$3,"-",VLOOKUP(C118,$P$14:$R$513,3,FALSE)))</f>
        <v/>
      </c>
      <c r="H118" s="22" t="str">
        <f>IF(C118="","",IF(OR(D118='Gear Train '!$Q$7,D118='Gear Train '!$Q$3,D118='Gear Train '!$Q$8),"-",VLOOKUP(C118,$P$14:$S$513,4,FALSE)))</f>
        <v/>
      </c>
      <c r="I118" s="23" t="str">
        <f>IF(C118="","",IF(OR(D118='Gear Train '!$Q$7,D118='Gear Train '!$Q$8,F118='Gear Train '!$Q$7),VLOOKUP(E118,$C$14:$L$513,7,FALSE),IF(D118='Gear Train '!$Q$3,VLOOKUP(C118,$P$14:$T$513,5,FALSE),VLOOKUP(E118,$C$14:$L$513,7,FALSE)*L118)))</f>
        <v/>
      </c>
      <c r="J118" s="23" t="str">
        <f>IF(C118="","",IF(OR(D118='Gear Train '!$Q$7,D118='Gear Train '!$Q$8,F118='Gear Train '!$Q$7),VLOOKUP(E118,$C$14:$L$513,8,FALSE),IF(D118='Gear Train '!$Q$3,E118/I118,VLOOKUP(E118,$C$14:$L$513,8,FALSE)/L118)))</f>
        <v/>
      </c>
      <c r="K118" s="23" t="str">
        <f t="shared" si="13"/>
        <v/>
      </c>
      <c r="L118" s="23" t="str">
        <f>IF(C118="","",IF(OR(D118='Gear Train '!$Q$7,D118='Gear Train '!$Q$8,F118='Gear Train '!$Q$7),VLOOKUP(E118,$C$14:$L$513,10,FALSE),IF(D118='Gear Train '!$Q$3,"-",IF(F118='Gear Train '!$Q$3,1,H118/VLOOKUP(E118,$P$14:$S$513,4,FALSE)))))</f>
        <v/>
      </c>
      <c r="M118" s="23" t="str">
        <f t="shared" si="9"/>
        <v/>
      </c>
      <c r="N118" s="24" t="str">
        <f t="shared" si="11"/>
        <v/>
      </c>
      <c r="P118" s="18" t="s">
        <v>136</v>
      </c>
      <c r="Q118" s="18" t="s">
        <v>0</v>
      </c>
      <c r="R118" s="25"/>
      <c r="S118" s="25">
        <v>44</v>
      </c>
      <c r="T118" s="25"/>
      <c r="AF118" s="1"/>
      <c r="AG118" s="1"/>
    </row>
    <row r="119" spans="2:33">
      <c r="B119" s="17"/>
      <c r="C119" s="18" t="s">
        <v>117</v>
      </c>
      <c r="D119" s="19" t="str">
        <f t="shared" si="7"/>
        <v>Axis</v>
      </c>
      <c r="E119" s="20" t="s">
        <v>118</v>
      </c>
      <c r="F119" s="21" t="str">
        <f t="shared" si="8"/>
        <v>Gear</v>
      </c>
      <c r="G119" s="22">
        <f>IF(C119="","",IF(D119='Gear Train '!$Q$3,"-",VLOOKUP(C119,$P$14:$R$513,3,FALSE)))</f>
        <v>0</v>
      </c>
      <c r="H119" s="22" t="str">
        <f>IF(C119="","",IF(OR(D119='Gear Train '!$Q$7,D119='Gear Train '!$Q$3,D119='Gear Train '!$Q$8),"-",VLOOKUP(C119,$P$14:$S$513,4,FALSE)))</f>
        <v>-</v>
      </c>
      <c r="I119" s="23">
        <f>IF(C119="","",IF(OR(D119='Gear Train '!$Q$7,D119='Gear Train '!$Q$8,F119='Gear Train '!$Q$7),VLOOKUP(E119,$C$14:$L$513,7,FALSE),IF(D119='Gear Train '!$Q$3,VLOOKUP(C119,$P$14:$T$513,5,FALSE),VLOOKUP(E119,$C$14:$L$513,7,FALSE)*L119)))</f>
        <v>27.554594594594597</v>
      </c>
      <c r="J119" s="23">
        <f>IF(C119="","",IF(OR(D119='Gear Train '!$Q$7,D119='Gear Train '!$Q$8,F119='Gear Train '!$Q$7),VLOOKUP(E119,$C$14:$L$513,8,FALSE),IF(D119='Gear Train '!$Q$3,E119/I119,VLOOKUP(E119,$C$14:$L$513,8,FALSE)/L119)))</f>
        <v>0.18145794099183932</v>
      </c>
      <c r="K119" s="23">
        <f t="shared" si="13"/>
        <v>65.324858757062159</v>
      </c>
      <c r="L119" s="23">
        <f>IF(C119="","",IF(OR(D119='Gear Train '!$Q$7,D119='Gear Train '!$Q$8,F119='Gear Train '!$Q$7),VLOOKUP(E119,$C$14:$L$513,10,FALSE),IF(D119='Gear Train '!$Q$3,"-",IF(F119='Gear Train '!$Q$3,1,H119/VLOOKUP(E119,$P$14:$S$513,4,FALSE)))))</f>
        <v>0.97297297297297303</v>
      </c>
      <c r="M119" s="23" t="str">
        <f t="shared" si="9"/>
        <v/>
      </c>
      <c r="N119" s="24" t="str">
        <f t="shared" si="11"/>
        <v/>
      </c>
      <c r="P119" s="18" t="s">
        <v>137</v>
      </c>
      <c r="Q119" s="18" t="s">
        <v>0</v>
      </c>
      <c r="R119" s="25"/>
      <c r="S119" s="25">
        <v>67</v>
      </c>
      <c r="T119" s="25"/>
      <c r="AF119" s="1"/>
      <c r="AG119" s="1"/>
    </row>
    <row r="120" spans="2:33">
      <c r="B120" s="17"/>
      <c r="C120" s="18" t="s">
        <v>119</v>
      </c>
      <c r="D120" s="19" t="str">
        <f t="shared" si="7"/>
        <v>Gear</v>
      </c>
      <c r="E120" s="20" t="s">
        <v>117</v>
      </c>
      <c r="F120" s="21" t="str">
        <f t="shared" si="8"/>
        <v>Axis</v>
      </c>
      <c r="G120" s="22">
        <f>IF(C120="","",IF(D120='Gear Train '!$Q$3,"-",VLOOKUP(C120,$P$14:$R$513,3,FALSE)))</f>
        <v>0</v>
      </c>
      <c r="H120" s="22">
        <f>IF(C120="","",IF(OR(D120='Gear Train '!$Q$7,D120='Gear Train '!$Q$3,D120='Gear Train '!$Q$8),"-",VLOOKUP(C120,$P$14:$S$513,4,FALSE)))</f>
        <v>29</v>
      </c>
      <c r="I120" s="23">
        <f>IF(C120="","",IF(OR(D120='Gear Train '!$Q$7,D120='Gear Train '!$Q$8,F120='Gear Train '!$Q$7),VLOOKUP(E120,$C$14:$L$513,7,FALSE),IF(D120='Gear Train '!$Q$3,VLOOKUP(C120,$P$14:$T$513,5,FALSE),VLOOKUP(E120,$C$14:$L$513,7,FALSE)*L120)))</f>
        <v>27.554594594594597</v>
      </c>
      <c r="J120" s="23">
        <f>IF(C120="","",IF(OR(D120='Gear Train '!$Q$7,D120='Gear Train '!$Q$8,F120='Gear Train '!$Q$7),VLOOKUP(E120,$C$14:$L$513,8,FALSE),IF(D120='Gear Train '!$Q$3,E120/I120,VLOOKUP(E120,$C$14:$L$513,8,FALSE)/L120)))</f>
        <v>0.18145794099183932</v>
      </c>
      <c r="K120" s="23">
        <f t="shared" si="13"/>
        <v>65.324858757062159</v>
      </c>
      <c r="L120" s="23">
        <f>IF(C120="","",IF(OR(D120='Gear Train '!$Q$7,D120='Gear Train '!$Q$8,F120='Gear Train '!$Q$7),VLOOKUP(E120,$C$14:$L$513,10,FALSE),IF(D120='Gear Train '!$Q$3,"-",IF(F120='Gear Train '!$Q$3,1,H120/VLOOKUP(E120,$P$14:$S$513,4,FALSE)))))</f>
        <v>0.97297297297297303</v>
      </c>
      <c r="M120" s="23" t="str">
        <f t="shared" si="9"/>
        <v/>
      </c>
      <c r="N120" s="24" t="str">
        <f t="shared" si="11"/>
        <v/>
      </c>
      <c r="P120" s="18" t="s">
        <v>138</v>
      </c>
      <c r="Q120" s="18" t="s">
        <v>2</v>
      </c>
      <c r="R120" s="25"/>
      <c r="S120" s="25"/>
      <c r="T120" s="25"/>
      <c r="AF120" s="1"/>
      <c r="AG120" s="1"/>
    </row>
    <row r="121" spans="2:33">
      <c r="B121" s="17"/>
      <c r="C121" s="18" t="s">
        <v>121</v>
      </c>
      <c r="D121" s="19" t="str">
        <f t="shared" si="7"/>
        <v>Gear</v>
      </c>
      <c r="E121" s="20" t="s">
        <v>119</v>
      </c>
      <c r="F121" s="21" t="str">
        <f t="shared" si="8"/>
        <v>Gear</v>
      </c>
      <c r="G121" s="22">
        <f>IF(C121="","",IF(D121='Gear Train '!$Q$3,"-",VLOOKUP(C121,$P$14:$R$513,3,FALSE)))</f>
        <v>0</v>
      </c>
      <c r="H121" s="22">
        <f>IF(C121="","",IF(OR(D121='Gear Train '!$Q$7,D121='Gear Train '!$Q$3,D121='Gear Train '!$Q$8),"-",VLOOKUP(C121,$P$14:$S$513,4,FALSE)))</f>
        <v>62</v>
      </c>
      <c r="I121" s="23">
        <f>IF(C121="","",IF(OR(D121='Gear Train '!$Q$7,D121='Gear Train '!$Q$8,F121='Gear Train '!$Q$7),VLOOKUP(E121,$C$14:$L$513,7,FALSE),IF(D121='Gear Train '!$Q$3,VLOOKUP(C121,$P$14:$T$513,5,FALSE),VLOOKUP(E121,$C$14:$L$513,7,FALSE)*L121)))</f>
        <v>58.909822926374652</v>
      </c>
      <c r="J121" s="23">
        <f>IF(C121="","",IF(OR(D121='Gear Train '!$Q$7,D121='Gear Train '!$Q$8,F121='Gear Train '!$Q$7),VLOOKUP(E121,$C$14:$L$513,8,FALSE),IF(D121='Gear Train '!$Q$3,E121/I121,VLOOKUP(E121,$C$14:$L$513,8,FALSE)/L121)))</f>
        <v>8.4875488528440984E-2</v>
      </c>
      <c r="K121" s="23">
        <f t="shared" si="13"/>
        <v>30.555175870238756</v>
      </c>
      <c r="L121" s="23">
        <f>IF(C121="","",IF(OR(D121='Gear Train '!$Q$7,D121='Gear Train '!$Q$8,F121='Gear Train '!$Q$7),VLOOKUP(E121,$C$14:$L$513,10,FALSE),IF(D121='Gear Train '!$Q$3,"-",IF(F121='Gear Train '!$Q$3,1,H121/VLOOKUP(E121,$P$14:$S$513,4,FALSE)))))</f>
        <v>2.1379310344827585</v>
      </c>
      <c r="M121" s="23" t="str">
        <f t="shared" si="9"/>
        <v/>
      </c>
      <c r="N121" s="24" t="str">
        <f t="shared" si="11"/>
        <v/>
      </c>
      <c r="P121" s="18" t="s">
        <v>139</v>
      </c>
      <c r="Q121" s="18" t="s">
        <v>0</v>
      </c>
      <c r="R121" s="25"/>
      <c r="S121" s="25">
        <v>43</v>
      </c>
      <c r="T121" s="25"/>
      <c r="AF121" s="1"/>
      <c r="AG121" s="1"/>
    </row>
    <row r="122" spans="2:33">
      <c r="B122" s="17"/>
      <c r="C122" s="18" t="s">
        <v>120</v>
      </c>
      <c r="D122" s="19" t="str">
        <f t="shared" si="7"/>
        <v>Axis</v>
      </c>
      <c r="E122" s="20" t="s">
        <v>121</v>
      </c>
      <c r="F122" s="21" t="str">
        <f t="shared" si="8"/>
        <v>Gear</v>
      </c>
      <c r="G122" s="22">
        <f>IF(C122="","",IF(D122='Gear Train '!$Q$3,"-",VLOOKUP(C122,$P$14:$R$513,3,FALSE)))</f>
        <v>0</v>
      </c>
      <c r="H122" s="22" t="str">
        <f>IF(C122="","",IF(OR(D122='Gear Train '!$Q$7,D122='Gear Train '!$Q$3,D122='Gear Train '!$Q$8),"-",VLOOKUP(C122,$P$14:$S$513,4,FALSE)))</f>
        <v>-</v>
      </c>
      <c r="I122" s="23">
        <f>IF(C122="","",IF(OR(D122='Gear Train '!$Q$7,D122='Gear Train '!$Q$8,F122='Gear Train '!$Q$7),VLOOKUP(E122,$C$14:$L$513,7,FALSE),IF(D122='Gear Train '!$Q$3,VLOOKUP(C122,$P$14:$T$513,5,FALSE),VLOOKUP(E122,$C$14:$L$513,7,FALSE)*L122)))</f>
        <v>58.909822926374652</v>
      </c>
      <c r="J122" s="23">
        <f>IF(C122="","",IF(OR(D122='Gear Train '!$Q$7,D122='Gear Train '!$Q$8,F122='Gear Train '!$Q$7),VLOOKUP(E122,$C$14:$L$513,8,FALSE),IF(D122='Gear Train '!$Q$3,E122/I122,VLOOKUP(E122,$C$14:$L$513,8,FALSE)/L122)))</f>
        <v>8.4875488528440984E-2</v>
      </c>
      <c r="K122" s="23">
        <f t="shared" si="13"/>
        <v>30.555175870238756</v>
      </c>
      <c r="L122" s="23">
        <f>IF(C122="","",IF(OR(D122='Gear Train '!$Q$7,D122='Gear Train '!$Q$8,F122='Gear Train '!$Q$7),VLOOKUP(E122,$C$14:$L$513,10,FALSE),IF(D122='Gear Train '!$Q$3,"-",IF(F122='Gear Train '!$Q$3,1,H122/VLOOKUP(E122,$P$14:$S$513,4,FALSE)))))</f>
        <v>2.1379310344827585</v>
      </c>
      <c r="M122" s="23" t="str">
        <f t="shared" si="9"/>
        <v/>
      </c>
      <c r="N122" s="24" t="str">
        <f t="shared" si="11"/>
        <v/>
      </c>
      <c r="P122" s="18" t="s">
        <v>140</v>
      </c>
      <c r="Q122" s="18" t="s">
        <v>0</v>
      </c>
      <c r="R122" s="25"/>
      <c r="S122" s="25">
        <v>28</v>
      </c>
      <c r="T122" s="25"/>
      <c r="AF122" s="1"/>
      <c r="AG122" s="1"/>
    </row>
    <row r="123" spans="2:33">
      <c r="B123" s="17"/>
      <c r="C123" s="18" t="s">
        <v>122</v>
      </c>
      <c r="D123" s="19" t="str">
        <f t="shared" si="7"/>
        <v>Gear</v>
      </c>
      <c r="E123" s="20" t="s">
        <v>120</v>
      </c>
      <c r="F123" s="21" t="str">
        <f t="shared" si="8"/>
        <v>Axis</v>
      </c>
      <c r="G123" s="22">
        <f>IF(C123="","",IF(D123='Gear Train '!$Q$3,"-",VLOOKUP(C123,$P$14:$R$513,3,FALSE)))</f>
        <v>0</v>
      </c>
      <c r="H123" s="22">
        <f>IF(C123="","",IF(OR(D123='Gear Train '!$Q$7,D123='Gear Train '!$Q$3,D123='Gear Train '!$Q$8),"-",VLOOKUP(C123,$P$14:$S$513,4,FALSE)))</f>
        <v>5</v>
      </c>
      <c r="I123" s="23">
        <f>IF(C123="","",IF(OR(D123='Gear Train '!$Q$7,D123='Gear Train '!$Q$8,F123='Gear Train '!$Q$7),VLOOKUP(E123,$C$14:$L$513,7,FALSE),IF(D123='Gear Train '!$Q$3,VLOOKUP(C123,$P$14:$T$513,5,FALSE),VLOOKUP(E123,$C$14:$L$513,7,FALSE)*L123)))</f>
        <v>58.909822926374652</v>
      </c>
      <c r="J123" s="23">
        <f>IF(C123="","",IF(OR(D123='Gear Train '!$Q$7,D123='Gear Train '!$Q$8,F123='Gear Train '!$Q$7),VLOOKUP(E123,$C$14:$L$513,8,FALSE),IF(D123='Gear Train '!$Q$3,E123/I123,VLOOKUP(E123,$C$14:$L$513,8,FALSE)/L123)))</f>
        <v>8.4875488528440984E-2</v>
      </c>
      <c r="K123" s="23">
        <f t="shared" si="13"/>
        <v>30.555175870238756</v>
      </c>
      <c r="L123" s="23">
        <f>IF(C123="","",IF(OR(D123='Gear Train '!$Q$7,D123='Gear Train '!$Q$8,F123='Gear Train '!$Q$7),VLOOKUP(E123,$C$14:$L$513,10,FALSE),IF(D123='Gear Train '!$Q$3,"-",IF(F123='Gear Train '!$Q$3,1,H123/VLOOKUP(E123,$P$14:$S$513,4,FALSE)))))</f>
        <v>2.1379310344827585</v>
      </c>
      <c r="M123" s="23" t="str">
        <f t="shared" si="9"/>
        <v/>
      </c>
      <c r="N123" s="24" t="str">
        <f t="shared" si="11"/>
        <v/>
      </c>
      <c r="P123" s="18" t="s">
        <v>141</v>
      </c>
      <c r="Q123" s="18" t="s">
        <v>3</v>
      </c>
      <c r="R123" s="25"/>
      <c r="S123" s="25"/>
      <c r="T123" s="25"/>
      <c r="AF123" s="1"/>
      <c r="AG123" s="1"/>
    </row>
    <row r="124" spans="2:33">
      <c r="B124" s="17"/>
      <c r="C124" s="18" t="s">
        <v>123</v>
      </c>
      <c r="D124" s="19" t="str">
        <f t="shared" si="7"/>
        <v>Gear</v>
      </c>
      <c r="E124" s="20" t="s">
        <v>122</v>
      </c>
      <c r="F124" s="21" t="str">
        <f t="shared" si="8"/>
        <v>Gear</v>
      </c>
      <c r="G124" s="22">
        <f>IF(C124="","",IF(D124='Gear Train '!$Q$3,"-",VLOOKUP(C124,$P$14:$R$513,3,FALSE)))</f>
        <v>0</v>
      </c>
      <c r="H124" s="22">
        <f>IF(C124="","",IF(OR(D124='Gear Train '!$Q$7,D124='Gear Train '!$Q$3,D124='Gear Train '!$Q$8),"-",VLOOKUP(C124,$P$14:$S$513,4,FALSE)))</f>
        <v>31</v>
      </c>
      <c r="I124" s="23">
        <f>IF(C124="","",IF(OR(D124='Gear Train '!$Q$7,D124='Gear Train '!$Q$8,F124='Gear Train '!$Q$7),VLOOKUP(E124,$C$14:$L$513,7,FALSE),IF(D124='Gear Train '!$Q$3,VLOOKUP(C124,$P$14:$T$513,5,FALSE),VLOOKUP(E124,$C$14:$L$513,7,FALSE)*L124)))</f>
        <v>365.24090214352287</v>
      </c>
      <c r="J124" s="23">
        <f>IF(C124="","",IF(OR(D124='Gear Train '!$Q$7,D124='Gear Train '!$Q$8,F124='Gear Train '!$Q$7),VLOOKUP(E124,$C$14:$L$513,8,FALSE),IF(D124='Gear Train '!$Q$3,E124/I124,VLOOKUP(E124,$C$14:$L$513,8,FALSE)/L124)))</f>
        <v>1.3689594923942094E-2</v>
      </c>
      <c r="K124" s="23">
        <f t="shared" si="13"/>
        <v>4.9282541726191536</v>
      </c>
      <c r="L124" s="23">
        <f>IF(C124="","",IF(OR(D124='Gear Train '!$Q$7,D124='Gear Train '!$Q$8,F124='Gear Train '!$Q$7),VLOOKUP(E124,$C$14:$L$513,10,FALSE),IF(D124='Gear Train '!$Q$3,"-",IF(F124='Gear Train '!$Q$3,1,H124/VLOOKUP(E124,$P$14:$S$513,4,FALSE)))))</f>
        <v>6.2</v>
      </c>
      <c r="M124" s="23" t="str">
        <f t="shared" si="9"/>
        <v/>
      </c>
      <c r="N124" s="24" t="str">
        <f t="shared" si="11"/>
        <v/>
      </c>
      <c r="P124" s="18"/>
      <c r="Q124" s="18"/>
      <c r="R124" s="25"/>
      <c r="S124" s="25"/>
      <c r="T124" s="25"/>
      <c r="AF124" s="1"/>
      <c r="AG124" s="1"/>
    </row>
    <row r="125" spans="2:33">
      <c r="B125" s="17"/>
      <c r="C125" s="18"/>
      <c r="D125" s="19" t="str">
        <f t="shared" si="7"/>
        <v/>
      </c>
      <c r="E125" s="20"/>
      <c r="F125" s="21" t="str">
        <f t="shared" si="8"/>
        <v/>
      </c>
      <c r="G125" s="22" t="str">
        <f>IF(C125="","",IF(D125='Gear Train '!$Q$3,"-",VLOOKUP(C125,$P$14:$R$513,3,FALSE)))</f>
        <v/>
      </c>
      <c r="H125" s="22" t="str">
        <f>IF(C125="","",IF(OR(D125='Gear Train '!$Q$7,D125='Gear Train '!$Q$3,D125='Gear Train '!$Q$8),"-",VLOOKUP(C125,$P$14:$S$513,4,FALSE)))</f>
        <v/>
      </c>
      <c r="I125" s="23" t="str">
        <f>IF(C125="","",IF(OR(D125='Gear Train '!$Q$7,D125='Gear Train '!$Q$8,F125='Gear Train '!$Q$7),VLOOKUP(E125,$C$14:$L$513,7,FALSE),IF(D125='Gear Train '!$Q$3,VLOOKUP(C125,$P$14:$T$513,5,FALSE),VLOOKUP(E125,$C$14:$L$513,7,FALSE)*L125)))</f>
        <v/>
      </c>
      <c r="J125" s="23" t="str">
        <f>IF(C125="","",IF(OR(D125='Gear Train '!$Q$7,D125='Gear Train '!$Q$8,F125='Gear Train '!$Q$7),VLOOKUP(E125,$C$14:$L$513,8,FALSE),IF(D125='Gear Train '!$Q$3,E125/I125,VLOOKUP(E125,$C$14:$L$513,8,FALSE)/L125)))</f>
        <v/>
      </c>
      <c r="K125" s="23" t="str">
        <f t="shared" si="13"/>
        <v/>
      </c>
      <c r="L125" s="23" t="str">
        <f>IF(C125="","",IF(OR(D125='Gear Train '!$Q$7,D125='Gear Train '!$Q$8,F125='Gear Train '!$Q$7),VLOOKUP(E125,$C$14:$L$513,10,FALSE),IF(D125='Gear Train '!$Q$3,"-",IF(F125='Gear Train '!$Q$3,1,H125/VLOOKUP(E125,$P$14:$S$513,4,FALSE)))))</f>
        <v/>
      </c>
      <c r="M125" s="23" t="str">
        <f t="shared" si="9"/>
        <v/>
      </c>
      <c r="N125" s="24" t="str">
        <f t="shared" si="11"/>
        <v/>
      </c>
      <c r="P125" s="18"/>
      <c r="Q125" s="18"/>
      <c r="R125" s="25"/>
      <c r="S125" s="25"/>
      <c r="T125" s="25"/>
      <c r="AF125" s="1"/>
      <c r="AG125" s="1"/>
    </row>
    <row r="126" spans="2:33">
      <c r="B126" s="17"/>
      <c r="C126" s="18"/>
      <c r="D126" s="19" t="str">
        <f t="shared" si="7"/>
        <v/>
      </c>
      <c r="E126" s="20"/>
      <c r="F126" s="21" t="str">
        <f t="shared" si="8"/>
        <v/>
      </c>
      <c r="G126" s="22" t="str">
        <f>IF(C126="","",IF(D126='Gear Train '!$Q$3,"-",VLOOKUP(C126,$P$14:$R$513,3,FALSE)))</f>
        <v/>
      </c>
      <c r="H126" s="22" t="str">
        <f>IF(C126="","",IF(OR(D126='Gear Train '!$Q$7,D126='Gear Train '!$Q$3,D126='Gear Train '!$Q$8),"-",VLOOKUP(C126,$P$14:$S$513,4,FALSE)))</f>
        <v/>
      </c>
      <c r="I126" s="23" t="str">
        <f>IF(C126="","",IF(OR(D126='Gear Train '!$Q$7,D126='Gear Train '!$Q$8,F126='Gear Train '!$Q$7),VLOOKUP(E126,$C$14:$L$513,7,FALSE),IF(D126='Gear Train '!$Q$3,VLOOKUP(C126,$P$14:$T$513,5,FALSE),VLOOKUP(E126,$C$14:$L$513,7,FALSE)*L126)))</f>
        <v/>
      </c>
      <c r="J126" s="23" t="str">
        <f>IF(C126="","",IF(OR(D126='Gear Train '!$Q$7,D126='Gear Train '!$Q$8,F126='Gear Train '!$Q$7),VLOOKUP(E126,$C$14:$L$513,8,FALSE),IF(D126='Gear Train '!$Q$3,E126/I126,VLOOKUP(E126,$C$14:$L$513,8,FALSE)/L126)))</f>
        <v/>
      </c>
      <c r="K126" s="23" t="str">
        <f t="shared" si="13"/>
        <v/>
      </c>
      <c r="L126" s="23" t="str">
        <f>IF(C126="","",IF(OR(D126='Gear Train '!$Q$7,D126='Gear Train '!$Q$8,F126='Gear Train '!$Q$7),VLOOKUP(E126,$C$14:$L$513,10,FALSE),IF(D126='Gear Train '!$Q$3,"-",IF(F126='Gear Train '!$Q$3,1,H126/VLOOKUP(E126,$P$14:$S$513,4,FALSE)))))</f>
        <v/>
      </c>
      <c r="M126" s="23" t="str">
        <f t="shared" si="9"/>
        <v/>
      </c>
      <c r="N126" s="24" t="str">
        <f t="shared" si="11"/>
        <v/>
      </c>
      <c r="P126" s="18" t="s">
        <v>142</v>
      </c>
      <c r="Q126" s="18" t="s">
        <v>2</v>
      </c>
      <c r="R126" s="25"/>
      <c r="S126" s="25"/>
      <c r="T126" s="25"/>
      <c r="AF126" s="1"/>
      <c r="AG126" s="1"/>
    </row>
    <row r="127" spans="2:33">
      <c r="B127" s="17"/>
      <c r="C127" s="18" t="s">
        <v>127</v>
      </c>
      <c r="D127" s="19" t="str">
        <f t="shared" si="7"/>
        <v>Gear</v>
      </c>
      <c r="E127" s="20" t="s">
        <v>117</v>
      </c>
      <c r="F127" s="21" t="str">
        <f t="shared" si="8"/>
        <v>Axis</v>
      </c>
      <c r="G127" s="22">
        <f>IF(C127="","",IF(D127='Gear Train '!$Q$3,"-",VLOOKUP(C127,$P$14:$R$513,3,FALSE)))</f>
        <v>0</v>
      </c>
      <c r="H127" s="22">
        <f>IF(C127="","",IF(OR(D127='Gear Train '!$Q$7,D127='Gear Train '!$Q$3,D127='Gear Train '!$Q$8),"-",VLOOKUP(C127,$P$14:$S$513,4,FALSE)))</f>
        <v>72</v>
      </c>
      <c r="I127" s="23">
        <f>IF(C127="","",IF(OR(D127='Gear Train '!$Q$7,D127='Gear Train '!$Q$8,F127='Gear Train '!$Q$7),VLOOKUP(E127,$C$14:$L$513,7,FALSE),IF(D127='Gear Train '!$Q$3,VLOOKUP(C127,$P$14:$T$513,5,FALSE),VLOOKUP(E127,$C$14:$L$513,7,FALSE)*L127)))</f>
        <v>27.554594594594597</v>
      </c>
      <c r="J127" s="23">
        <f>IF(C127="","",IF(OR(D127='Gear Train '!$Q$7,D127='Gear Train '!$Q$8,F127='Gear Train '!$Q$7),VLOOKUP(E127,$C$14:$L$513,8,FALSE),IF(D127='Gear Train '!$Q$3,E127/I127,VLOOKUP(E127,$C$14:$L$513,8,FALSE)/L127)))</f>
        <v>0.18145794099183932</v>
      </c>
      <c r="K127" s="23">
        <f t="shared" si="13"/>
        <v>65.324858757062159</v>
      </c>
      <c r="L127" s="23">
        <f>IF(C127="","",IF(OR(D127='Gear Train '!$Q$7,D127='Gear Train '!$Q$8,F127='Gear Train '!$Q$7),VLOOKUP(E127,$C$14:$L$513,10,FALSE),IF(D127='Gear Train '!$Q$3,"-",IF(F127='Gear Train '!$Q$3,1,H127/VLOOKUP(E127,$P$14:$S$513,4,FALSE)))))</f>
        <v>0.97297297297297303</v>
      </c>
      <c r="M127" s="23" t="str">
        <f t="shared" si="9"/>
        <v/>
      </c>
      <c r="N127" s="24" t="str">
        <f t="shared" si="11"/>
        <v/>
      </c>
      <c r="P127" s="18" t="s">
        <v>133</v>
      </c>
      <c r="Q127" s="18" t="s">
        <v>0</v>
      </c>
      <c r="R127" s="25"/>
      <c r="S127" s="25">
        <v>36</v>
      </c>
      <c r="T127" s="25"/>
      <c r="AF127" s="1"/>
      <c r="AG127" s="1"/>
    </row>
    <row r="128" spans="2:33">
      <c r="B128" s="17"/>
      <c r="C128" s="18" t="s">
        <v>129</v>
      </c>
      <c r="D128" s="19" t="str">
        <f t="shared" si="7"/>
        <v>Gear</v>
      </c>
      <c r="E128" s="20" t="s">
        <v>127</v>
      </c>
      <c r="F128" s="21" t="str">
        <f t="shared" si="8"/>
        <v>Gear</v>
      </c>
      <c r="G128" s="22">
        <f>IF(C128="","",IF(D128='Gear Train '!$Q$3,"-",VLOOKUP(C128,$P$14:$R$513,3,FALSE)))</f>
        <v>0</v>
      </c>
      <c r="H128" s="22">
        <f>IF(C128="","",IF(OR(D128='Gear Train '!$Q$7,D128='Gear Train '!$Q$3,D128='Gear Train '!$Q$8),"-",VLOOKUP(C128,$P$14:$S$513,4,FALSE)))</f>
        <v>10</v>
      </c>
      <c r="I128" s="23">
        <f>IF(C128="","",IF(OR(D128='Gear Train '!$Q$7,D128='Gear Train '!$Q$8,F128='Gear Train '!$Q$7),VLOOKUP(E128,$C$14:$L$513,7,FALSE),IF(D128='Gear Train '!$Q$3,VLOOKUP(C128,$P$14:$T$513,5,FALSE),VLOOKUP(E128,$C$14:$L$513,7,FALSE)*L128)))</f>
        <v>3.8270270270270275</v>
      </c>
      <c r="J128" s="23">
        <f>IF(C128="","",IF(OR(D128='Gear Train '!$Q$7,D128='Gear Train '!$Q$8,F128='Gear Train '!$Q$7),VLOOKUP(E128,$C$14:$L$513,8,FALSE),IF(D128='Gear Train '!$Q$3,E128/I128,VLOOKUP(E128,$C$14:$L$513,8,FALSE)/L128)))</f>
        <v>1.3064971751412431</v>
      </c>
      <c r="K128" s="23">
        <f t="shared" si="13"/>
        <v>110.3389830508475</v>
      </c>
      <c r="L128" s="23">
        <f>IF(C128="","",IF(OR(D128='Gear Train '!$Q$7,D128='Gear Train '!$Q$8,F128='Gear Train '!$Q$7),VLOOKUP(E128,$C$14:$L$513,10,FALSE),IF(D128='Gear Train '!$Q$3,"-",IF(F128='Gear Train '!$Q$3,1,H128/VLOOKUP(E128,$P$14:$S$513,4,FALSE)))))</f>
        <v>0.1388888888888889</v>
      </c>
      <c r="M128" s="23" t="str">
        <f t="shared" si="9"/>
        <v/>
      </c>
      <c r="N128" s="24" t="str">
        <f t="shared" si="11"/>
        <v/>
      </c>
      <c r="P128" s="18" t="s">
        <v>53</v>
      </c>
      <c r="Q128" s="18" t="s">
        <v>3</v>
      </c>
      <c r="R128" s="25"/>
      <c r="S128" s="25"/>
      <c r="T128" s="25"/>
      <c r="AF128" s="1"/>
      <c r="AG128" s="1"/>
    </row>
    <row r="129" spans="2:33">
      <c r="B129" s="17"/>
      <c r="C129" s="18" t="s">
        <v>128</v>
      </c>
      <c r="D129" s="19" t="str">
        <f t="shared" si="7"/>
        <v>Axis</v>
      </c>
      <c r="E129" s="20" t="s">
        <v>129</v>
      </c>
      <c r="F129" s="21" t="str">
        <f t="shared" si="8"/>
        <v>Gear</v>
      </c>
      <c r="G129" s="22">
        <f>IF(C129="","",IF(D129='Gear Train '!$Q$3,"-",VLOOKUP(C129,$P$14:$R$513,3,FALSE)))</f>
        <v>0</v>
      </c>
      <c r="H129" s="22" t="str">
        <f>IF(C129="","",IF(OR(D129='Gear Train '!$Q$7,D129='Gear Train '!$Q$3,D129='Gear Train '!$Q$8),"-",VLOOKUP(C129,$P$14:$S$513,4,FALSE)))</f>
        <v>-</v>
      </c>
      <c r="I129" s="23">
        <f>IF(C129="","",IF(OR(D129='Gear Train '!$Q$7,D129='Gear Train '!$Q$8,F129='Gear Train '!$Q$7),VLOOKUP(E129,$C$14:$L$513,7,FALSE),IF(D129='Gear Train '!$Q$3,VLOOKUP(C129,$P$14:$T$513,5,FALSE),VLOOKUP(E129,$C$14:$L$513,7,FALSE)*L129)))</f>
        <v>3.8270270270270275</v>
      </c>
      <c r="J129" s="23">
        <f>IF(C129="","",IF(OR(D129='Gear Train '!$Q$7,D129='Gear Train '!$Q$8,F129='Gear Train '!$Q$7),VLOOKUP(E129,$C$14:$L$513,8,FALSE),IF(D129='Gear Train '!$Q$3,E129/I129,VLOOKUP(E129,$C$14:$L$513,8,FALSE)/L129)))</f>
        <v>1.3064971751412431</v>
      </c>
      <c r="K129" s="23">
        <f t="shared" si="13"/>
        <v>110.3389830508475</v>
      </c>
      <c r="L129" s="23">
        <f>IF(C129="","",IF(OR(D129='Gear Train '!$Q$7,D129='Gear Train '!$Q$8,F129='Gear Train '!$Q$7),VLOOKUP(E129,$C$14:$L$513,10,FALSE),IF(D129='Gear Train '!$Q$3,"-",IF(F129='Gear Train '!$Q$3,1,H129/VLOOKUP(E129,$P$14:$S$513,4,FALSE)))))</f>
        <v>0.1388888888888889</v>
      </c>
      <c r="M129" s="23" t="str">
        <f t="shared" si="9"/>
        <v/>
      </c>
      <c r="N129" s="24" t="str">
        <f t="shared" si="11"/>
        <v/>
      </c>
      <c r="P129" s="18" t="s">
        <v>143</v>
      </c>
      <c r="Q129" s="18" t="s">
        <v>0</v>
      </c>
      <c r="R129" s="25"/>
      <c r="S129" s="25">
        <v>69</v>
      </c>
      <c r="T129" s="25"/>
      <c r="AF129" s="1"/>
      <c r="AG129" s="1"/>
    </row>
    <row r="130" spans="2:33">
      <c r="B130" s="17"/>
      <c r="C130" s="18" t="s">
        <v>131</v>
      </c>
      <c r="D130" s="19" t="str">
        <f t="shared" si="7"/>
        <v>Gear</v>
      </c>
      <c r="E130" s="20" t="s">
        <v>128</v>
      </c>
      <c r="F130" s="21" t="str">
        <f t="shared" si="8"/>
        <v>Axis</v>
      </c>
      <c r="G130" s="22">
        <f>IF(C130="","",IF(D130='Gear Train '!$Q$3,"-",VLOOKUP(C130,$P$14:$R$513,3,FALSE)))</f>
        <v>0</v>
      </c>
      <c r="H130" s="22">
        <f>IF(C130="","",IF(OR(D130='Gear Train '!$Q$7,D130='Gear Train '!$Q$3,D130='Gear Train '!$Q$8),"-",VLOOKUP(C130,$P$14:$S$513,4,FALSE)))</f>
        <v>5</v>
      </c>
      <c r="I130" s="23">
        <f>IF(C130="","",IF(OR(D130='Gear Train '!$Q$7,D130='Gear Train '!$Q$8,F130='Gear Train '!$Q$7),VLOOKUP(E130,$C$14:$L$513,7,FALSE),IF(D130='Gear Train '!$Q$3,VLOOKUP(C130,$P$14:$T$513,5,FALSE),VLOOKUP(E130,$C$14:$L$513,7,FALSE)*L130)))</f>
        <v>3.8270270270270275</v>
      </c>
      <c r="J130" s="23">
        <f>IF(C130="","",IF(OR(D130='Gear Train '!$Q$7,D130='Gear Train '!$Q$8,F130='Gear Train '!$Q$7),VLOOKUP(E130,$C$14:$L$513,8,FALSE),IF(D130='Gear Train '!$Q$3,E130/I130,VLOOKUP(E130,$C$14:$L$513,8,FALSE)/L130)))</f>
        <v>1.3064971751412431</v>
      </c>
      <c r="K130" s="23">
        <f t="shared" si="13"/>
        <v>110.3389830508475</v>
      </c>
      <c r="L130" s="23">
        <f>IF(C130="","",IF(OR(D130='Gear Train '!$Q$7,D130='Gear Train '!$Q$8,F130='Gear Train '!$Q$7),VLOOKUP(E130,$C$14:$L$513,10,FALSE),IF(D130='Gear Train '!$Q$3,"-",IF(F130='Gear Train '!$Q$3,1,H130/VLOOKUP(E130,$P$14:$S$513,4,FALSE)))))</f>
        <v>0.1388888888888889</v>
      </c>
      <c r="M130" s="23" t="str">
        <f t="shared" si="9"/>
        <v/>
      </c>
      <c r="N130" s="24" t="str">
        <f t="shared" si="11"/>
        <v/>
      </c>
      <c r="P130" s="18" t="s">
        <v>144</v>
      </c>
      <c r="Q130" s="18" t="s">
        <v>2</v>
      </c>
      <c r="R130" s="25"/>
      <c r="S130" s="25"/>
      <c r="T130" s="25"/>
      <c r="AF130" s="1"/>
      <c r="AG130" s="1"/>
    </row>
    <row r="131" spans="2:33">
      <c r="B131" s="17"/>
      <c r="C131" s="18" t="s">
        <v>132</v>
      </c>
      <c r="D131" s="19" t="str">
        <f t="shared" si="7"/>
        <v>Gear</v>
      </c>
      <c r="E131" s="20" t="s">
        <v>130</v>
      </c>
      <c r="F131" s="21" t="str">
        <f t="shared" si="8"/>
        <v>Gear</v>
      </c>
      <c r="G131" s="22">
        <f>IF(C131="","",IF(D131='Gear Train '!$Q$3,"-",VLOOKUP(C131,$P$14:$R$513,3,FALSE)))</f>
        <v>0</v>
      </c>
      <c r="H131" s="22">
        <f>IF(C131="","",IF(OR(D131='Gear Train '!$Q$7,D131='Gear Train '!$Q$3,D131='Gear Train '!$Q$8),"-",VLOOKUP(C131,$P$14:$S$513,4,FALSE)))</f>
        <v>36</v>
      </c>
      <c r="I131" s="23">
        <f>IF(C131="","",IF(OR(D131='Gear Train '!$Q$7,D131='Gear Train '!$Q$8,F131='Gear Train '!$Q$7),VLOOKUP(E131,$C$14:$L$513,7,FALSE),IF(D131='Gear Train '!$Q$3,VLOOKUP(C131,$P$14:$T$513,5,FALSE),VLOOKUP(E131,$C$14:$L$513,7,FALSE)*L131)))</f>
        <v>2.2962162162162163</v>
      </c>
      <c r="J131" s="23">
        <f>IF(C131="","",IF(OR(D131='Gear Train '!$Q$7,D131='Gear Train '!$Q$8,F131='Gear Train '!$Q$7),VLOOKUP(E131,$C$14:$L$513,8,FALSE),IF(D131='Gear Train '!$Q$3,E131/I131,VLOOKUP(E131,$C$14:$L$513,8,FALSE)/L131)))</f>
        <v>2.1774952919020718</v>
      </c>
      <c r="K131" s="23">
        <f t="shared" si="13"/>
        <v>63.898305084745857</v>
      </c>
      <c r="L131" s="23">
        <f>IF(C131="","",IF(OR(D131='Gear Train '!$Q$7,D131='Gear Train '!$Q$8,F131='Gear Train '!$Q$7),VLOOKUP(E131,$C$14:$L$513,10,FALSE),IF(D131='Gear Train '!$Q$3,"-",IF(F131='Gear Train '!$Q$3,1,H131/VLOOKUP(E131,$P$14:$S$513,4,FALSE)))))</f>
        <v>0.6</v>
      </c>
      <c r="M131" s="23" t="str">
        <f t="shared" si="9"/>
        <v/>
      </c>
      <c r="N131" s="24" t="str">
        <f t="shared" si="11"/>
        <v/>
      </c>
      <c r="P131" s="18" t="s">
        <v>145</v>
      </c>
      <c r="Q131" s="18" t="s">
        <v>0</v>
      </c>
      <c r="R131" s="25"/>
      <c r="S131" s="25">
        <v>9</v>
      </c>
      <c r="T131" s="25"/>
      <c r="AF131" s="1"/>
      <c r="AG131" s="1"/>
    </row>
    <row r="132" spans="2:33">
      <c r="B132" s="17"/>
      <c r="C132" s="18" t="s">
        <v>130</v>
      </c>
      <c r="D132" s="19" t="str">
        <f t="shared" si="7"/>
        <v>Gear</v>
      </c>
      <c r="E132" s="20" t="s">
        <v>128</v>
      </c>
      <c r="F132" s="21" t="str">
        <f t="shared" si="8"/>
        <v>Axis</v>
      </c>
      <c r="G132" s="22">
        <f>IF(C132="","",IF(D132='Gear Train '!$Q$3,"-",VLOOKUP(C132,$P$14:$R$513,3,FALSE)))</f>
        <v>0</v>
      </c>
      <c r="H132" s="22">
        <f>IF(C132="","",IF(OR(D132='Gear Train '!$Q$7,D132='Gear Train '!$Q$3,D132='Gear Train '!$Q$8),"-",VLOOKUP(C132,$P$14:$S$513,4,FALSE)))</f>
        <v>60</v>
      </c>
      <c r="I132" s="23">
        <f>IF(C132="","",IF(OR(D132='Gear Train '!$Q$7,D132='Gear Train '!$Q$8,F132='Gear Train '!$Q$7),VLOOKUP(E132,$C$14:$L$513,7,FALSE),IF(D132='Gear Train '!$Q$3,VLOOKUP(C132,$P$14:$T$513,5,FALSE),VLOOKUP(E132,$C$14:$L$513,7,FALSE)*L132)))</f>
        <v>3.8270270270270275</v>
      </c>
      <c r="J132" s="23">
        <f>IF(C132="","",IF(OR(D132='Gear Train '!$Q$7,D132='Gear Train '!$Q$8,F132='Gear Train '!$Q$7),VLOOKUP(E132,$C$14:$L$513,8,FALSE),IF(D132='Gear Train '!$Q$3,E132/I132,VLOOKUP(E132,$C$14:$L$513,8,FALSE)/L132)))</f>
        <v>1.3064971751412431</v>
      </c>
      <c r="K132" s="23">
        <f t="shared" si="13"/>
        <v>110.3389830508475</v>
      </c>
      <c r="L132" s="23">
        <f>IF(C132="","",IF(OR(D132='Gear Train '!$Q$7,D132='Gear Train '!$Q$8,F132='Gear Train '!$Q$7),VLOOKUP(E132,$C$14:$L$513,10,FALSE),IF(D132='Gear Train '!$Q$3,"-",IF(F132='Gear Train '!$Q$3,1,H132/VLOOKUP(E132,$P$14:$S$513,4,FALSE)))))</f>
        <v>0.1388888888888889</v>
      </c>
      <c r="M132" s="23" t="str">
        <f t="shared" si="9"/>
        <v/>
      </c>
      <c r="N132" s="24" t="str">
        <f t="shared" si="11"/>
        <v/>
      </c>
      <c r="P132" s="18" t="s">
        <v>146</v>
      </c>
      <c r="Q132" s="18" t="s">
        <v>0</v>
      </c>
      <c r="R132" s="25"/>
      <c r="S132" s="25">
        <v>7</v>
      </c>
      <c r="T132" s="25"/>
      <c r="AF132" s="1"/>
      <c r="AG132" s="1"/>
    </row>
    <row r="133" spans="2:33">
      <c r="B133" s="17"/>
      <c r="C133" s="18" t="s">
        <v>134</v>
      </c>
      <c r="D133" s="19" t="str">
        <f t="shared" si="7"/>
        <v>Gear</v>
      </c>
      <c r="E133" s="20" t="s">
        <v>131</v>
      </c>
      <c r="F133" s="21" t="str">
        <f t="shared" si="8"/>
        <v>Gear</v>
      </c>
      <c r="G133" s="22">
        <f>IF(C133="","",IF(D133='Gear Train '!$Q$3,"-",VLOOKUP(C133,$P$14:$R$513,3,FALSE)))</f>
        <v>0</v>
      </c>
      <c r="H133" s="22">
        <f>IF(C133="","",IF(OR(D133='Gear Train '!$Q$7,D133='Gear Train '!$Q$3,D133='Gear Train '!$Q$8),"-",VLOOKUP(C133,$P$14:$S$513,4,FALSE)))</f>
        <v>36</v>
      </c>
      <c r="I133" s="23">
        <f>IF(C133="","",IF(OR(D133='Gear Train '!$Q$7,D133='Gear Train '!$Q$8,F133='Gear Train '!$Q$7),VLOOKUP(E133,$C$14:$L$513,7,FALSE),IF(D133='Gear Train '!$Q$3,VLOOKUP(C133,$P$14:$T$513,5,FALSE),VLOOKUP(E133,$C$14:$L$513,7,FALSE)*L133)))</f>
        <v>27.554594594594597</v>
      </c>
      <c r="J133" s="23">
        <f>IF(C133="","",IF(OR(D133='Gear Train '!$Q$7,D133='Gear Train '!$Q$8,F133='Gear Train '!$Q$7),VLOOKUP(E133,$C$14:$L$513,8,FALSE),IF(D133='Gear Train '!$Q$3,E133/I133,VLOOKUP(E133,$C$14:$L$513,8,FALSE)/L133)))</f>
        <v>0.18145794099183932</v>
      </c>
      <c r="K133" s="23">
        <f t="shared" si="13"/>
        <v>65.324858757062159</v>
      </c>
      <c r="L133" s="23">
        <f>IF(C133="","",IF(OR(D133='Gear Train '!$Q$7,D133='Gear Train '!$Q$8,F133='Gear Train '!$Q$7),VLOOKUP(E133,$C$14:$L$513,10,FALSE),IF(D133='Gear Train '!$Q$3,"-",IF(F133='Gear Train '!$Q$3,1,H133/VLOOKUP(E133,$P$14:$S$513,4,FALSE)))))</f>
        <v>7.2</v>
      </c>
      <c r="M133" s="23" t="str">
        <f t="shared" si="9"/>
        <v/>
      </c>
      <c r="N133" s="24" t="str">
        <f t="shared" si="11"/>
        <v/>
      </c>
      <c r="P133" s="18" t="s">
        <v>147</v>
      </c>
      <c r="Q133" s="18" t="s">
        <v>0</v>
      </c>
      <c r="R133" s="25"/>
      <c r="S133" s="25">
        <v>84</v>
      </c>
      <c r="T133" s="25"/>
      <c r="AF133" s="1"/>
      <c r="AG133" s="1"/>
    </row>
    <row r="134" spans="2:33">
      <c r="B134" s="17"/>
      <c r="C134" s="18" t="s">
        <v>135</v>
      </c>
      <c r="D134" s="19" t="str">
        <f t="shared" si="7"/>
        <v>Pointer</v>
      </c>
      <c r="E134" s="20" t="s">
        <v>134</v>
      </c>
      <c r="F134" s="21" t="str">
        <f t="shared" si="8"/>
        <v>Gear</v>
      </c>
      <c r="G134" s="22">
        <f>IF(C134="","",IF(D134='Gear Train '!$Q$3,"-",VLOOKUP(C134,$P$14:$R$513,3,FALSE)))</f>
        <v>0</v>
      </c>
      <c r="H134" s="22" t="str">
        <f>IF(C134="","",IF(OR(D134='Gear Train '!$Q$7,D134='Gear Train '!$Q$3,D134='Gear Train '!$Q$8),"-",VLOOKUP(C134,$P$14:$S$513,4,FALSE)))</f>
        <v>-</v>
      </c>
      <c r="I134" s="23">
        <f>IF(C134="","",IF(OR(D134='Gear Train '!$Q$7,D134='Gear Train '!$Q$8,F134='Gear Train '!$Q$7),VLOOKUP(E134,$C$14:$L$513,7,FALSE),IF(D134='Gear Train '!$Q$3,VLOOKUP(C134,$P$14:$T$513,5,FALSE),VLOOKUP(E134,$C$14:$L$513,7,FALSE)*L134)))</f>
        <v>27.554594594594597</v>
      </c>
      <c r="J134" s="23">
        <f>IF(C134="","",IF(OR(D134='Gear Train '!$Q$7,D134='Gear Train '!$Q$8,F134='Gear Train '!$Q$7),VLOOKUP(E134,$C$14:$L$513,8,FALSE),IF(D134='Gear Train '!$Q$3,E134/I134,VLOOKUP(E134,$C$14:$L$513,8,FALSE)/L134)))</f>
        <v>0.18145794099183932</v>
      </c>
      <c r="K134" s="23">
        <f t="shared" si="13"/>
        <v>65.324858757062159</v>
      </c>
      <c r="L134" s="23">
        <f>IF(C134="","",IF(OR(D134='Gear Train '!$Q$7,D134='Gear Train '!$Q$8,F134='Gear Train '!$Q$7),VLOOKUP(E134,$C$14:$L$513,10,FALSE),IF(D134='Gear Train '!$Q$3,"-",IF(F134='Gear Train '!$Q$3,1,H134/VLOOKUP(E134,$P$14:$S$513,4,FALSE)))))</f>
        <v>7.2</v>
      </c>
      <c r="M134" s="23" t="str">
        <f t="shared" si="9"/>
        <v/>
      </c>
      <c r="N134" s="24" t="str">
        <f t="shared" si="11"/>
        <v/>
      </c>
      <c r="P134" s="18" t="s">
        <v>148</v>
      </c>
      <c r="Q134" s="18" t="s">
        <v>0</v>
      </c>
      <c r="R134" s="25"/>
      <c r="S134" s="25">
        <v>7</v>
      </c>
      <c r="T134" s="25"/>
      <c r="AF134" s="1"/>
      <c r="AG134" s="1"/>
    </row>
    <row r="135" spans="2:33">
      <c r="B135" s="17"/>
      <c r="C135" s="18"/>
      <c r="D135" s="19" t="str">
        <f t="shared" si="7"/>
        <v/>
      </c>
      <c r="E135" s="20"/>
      <c r="F135" s="21" t="str">
        <f t="shared" si="8"/>
        <v/>
      </c>
      <c r="G135" s="22" t="str">
        <f>IF(C135="","",IF(D135='Gear Train '!$Q$3,"-",VLOOKUP(C135,$P$14:$R$513,3,FALSE)))</f>
        <v/>
      </c>
      <c r="H135" s="22" t="str">
        <f>IF(C135="","",IF(OR(D135='Gear Train '!$Q$7,D135='Gear Train '!$Q$3,D135='Gear Train '!$Q$8),"-",VLOOKUP(C135,$P$14:$S$513,4,FALSE)))</f>
        <v/>
      </c>
      <c r="I135" s="23" t="str">
        <f>IF(C135="","",IF(OR(D135='Gear Train '!$Q$7,D135='Gear Train '!$Q$8,F135='Gear Train '!$Q$7),VLOOKUP(E135,$C$14:$L$513,7,FALSE),IF(D135='Gear Train '!$Q$3,VLOOKUP(C135,$P$14:$T$513,5,FALSE),VLOOKUP(E135,$C$14:$L$513,7,FALSE)*L135)))</f>
        <v/>
      </c>
      <c r="J135" s="23" t="str">
        <f>IF(C135="","",IF(OR(D135='Gear Train '!$Q$7,D135='Gear Train '!$Q$8,F135='Gear Train '!$Q$7),VLOOKUP(E135,$C$14:$L$513,8,FALSE),IF(D135='Gear Train '!$Q$3,E135/I135,VLOOKUP(E135,$C$14:$L$513,8,FALSE)/L135)))</f>
        <v/>
      </c>
      <c r="K135" s="23" t="str">
        <f t="shared" si="13"/>
        <v/>
      </c>
      <c r="L135" s="23" t="str">
        <f>IF(C135="","",IF(OR(D135='Gear Train '!$Q$7,D135='Gear Train '!$Q$8,F135='Gear Train '!$Q$7),VLOOKUP(E135,$C$14:$L$513,10,FALSE),IF(D135='Gear Train '!$Q$3,"-",IF(F135='Gear Train '!$Q$3,1,H135/VLOOKUP(E135,$P$14:$S$513,4,FALSE)))))</f>
        <v/>
      </c>
      <c r="M135" s="23" t="str">
        <f t="shared" si="9"/>
        <v/>
      </c>
      <c r="N135" s="24" t="str">
        <f t="shared" si="11"/>
        <v/>
      </c>
      <c r="P135" s="18" t="s">
        <v>149</v>
      </c>
      <c r="Q135" s="18" t="s">
        <v>2</v>
      </c>
      <c r="R135" s="25"/>
      <c r="S135" s="25"/>
      <c r="T135" s="25"/>
      <c r="AF135" s="1"/>
      <c r="AG135" s="1"/>
    </row>
    <row r="136" spans="2:33">
      <c r="B136" s="17"/>
      <c r="C136" s="18" t="s">
        <v>136</v>
      </c>
      <c r="D136" s="19" t="str">
        <f t="shared" si="7"/>
        <v>Gear</v>
      </c>
      <c r="E136" s="18" t="s">
        <v>117</v>
      </c>
      <c r="F136" s="21" t="str">
        <f t="shared" si="8"/>
        <v>Axis</v>
      </c>
      <c r="G136" s="22">
        <f>IF(C136="","",IF(D136='Gear Train '!$Q$3,"-",VLOOKUP(C136,$P$14:$R$513,3,FALSE)))</f>
        <v>0</v>
      </c>
      <c r="H136" s="22">
        <f>IF(C136="","",IF(OR(D136='Gear Train '!$Q$7,D136='Gear Train '!$Q$3,D136='Gear Train '!$Q$8),"-",VLOOKUP(C136,$P$14:$S$513,4,FALSE)))</f>
        <v>44</v>
      </c>
      <c r="I136" s="23">
        <f>IF(C136="","",IF(OR(D136='Gear Train '!$Q$7,D136='Gear Train '!$Q$8,F136='Gear Train '!$Q$7),VLOOKUP(E136,$C$14:$L$513,7,FALSE),IF(D136='Gear Train '!$Q$3,VLOOKUP(C136,$P$14:$T$513,5,FALSE),VLOOKUP(E136,$C$14:$L$513,7,FALSE)*L136)))</f>
        <v>27.554594594594597</v>
      </c>
      <c r="J136" s="23">
        <f>IF(C136="","",IF(OR(D136='Gear Train '!$Q$7,D136='Gear Train '!$Q$8,F136='Gear Train '!$Q$7),VLOOKUP(E136,$C$14:$L$513,8,FALSE),IF(D136='Gear Train '!$Q$3,E136/I136,VLOOKUP(E136,$C$14:$L$513,8,FALSE)/L136)))</f>
        <v>0.18145794099183932</v>
      </c>
      <c r="K136" s="23">
        <f t="shared" si="13"/>
        <v>65.324858757062159</v>
      </c>
      <c r="L136" s="23">
        <f>IF(C136="","",IF(OR(D136='Gear Train '!$Q$7,D136='Gear Train '!$Q$8,F136='Gear Train '!$Q$7),VLOOKUP(E136,$C$14:$L$513,10,FALSE),IF(D136='Gear Train '!$Q$3,"-",IF(F136='Gear Train '!$Q$3,1,H136/VLOOKUP(E136,$P$14:$S$513,4,FALSE)))))</f>
        <v>0.97297297297297303</v>
      </c>
      <c r="M136" s="23" t="str">
        <f t="shared" si="9"/>
        <v/>
      </c>
      <c r="N136" s="24" t="str">
        <f t="shared" si="11"/>
        <v/>
      </c>
      <c r="P136" s="18" t="s">
        <v>150</v>
      </c>
      <c r="Q136" s="18" t="s">
        <v>0</v>
      </c>
      <c r="R136" s="25"/>
      <c r="S136" s="25">
        <v>53</v>
      </c>
      <c r="T136" s="25"/>
      <c r="AF136" s="1"/>
      <c r="AG136" s="1"/>
    </row>
    <row r="137" spans="2:33">
      <c r="B137" s="17"/>
      <c r="C137" s="18" t="s">
        <v>137</v>
      </c>
      <c r="D137" s="19" t="str">
        <f t="shared" si="7"/>
        <v>Gear</v>
      </c>
      <c r="E137" s="18" t="s">
        <v>136</v>
      </c>
      <c r="F137" s="21" t="str">
        <f t="shared" si="8"/>
        <v>Gear</v>
      </c>
      <c r="G137" s="22">
        <f>IF(C137="","",IF(D137='Gear Train '!$Q$3,"-",VLOOKUP(C137,$P$14:$R$513,3,FALSE)))</f>
        <v>0</v>
      </c>
      <c r="H137" s="22">
        <f>IF(C137="","",IF(OR(D137='Gear Train '!$Q$7,D137='Gear Train '!$Q$3,D137='Gear Train '!$Q$8),"-",VLOOKUP(C137,$P$14:$S$513,4,FALSE)))</f>
        <v>67</v>
      </c>
      <c r="I137" s="23">
        <f>IF(C137="","",IF(OR(D137='Gear Train '!$Q$7,D137='Gear Train '!$Q$8,F137='Gear Train '!$Q$7),VLOOKUP(E137,$C$14:$L$513,7,FALSE),IF(D137='Gear Train '!$Q$3,VLOOKUP(C137,$P$14:$T$513,5,FALSE),VLOOKUP(E137,$C$14:$L$513,7,FALSE)*L137)))</f>
        <v>41.958132678132685</v>
      </c>
      <c r="J137" s="23">
        <f>IF(C137="","",IF(OR(D137='Gear Train '!$Q$7,D137='Gear Train '!$Q$8,F137='Gear Train '!$Q$7),VLOOKUP(E137,$C$14:$L$513,8,FALSE),IF(D137='Gear Train '!$Q$3,E137/I137,VLOOKUP(E137,$C$14:$L$513,8,FALSE)/L137)))</f>
        <v>0.11916640900956613</v>
      </c>
      <c r="K137" s="23">
        <f t="shared" si="13"/>
        <v>42.899907243443806</v>
      </c>
      <c r="L137" s="23">
        <f>IF(C137="","",IF(OR(D137='Gear Train '!$Q$7,D137='Gear Train '!$Q$8,F137='Gear Train '!$Q$7),VLOOKUP(E137,$C$14:$L$513,10,FALSE),IF(D137='Gear Train '!$Q$3,"-",IF(F137='Gear Train '!$Q$3,1,H137/VLOOKUP(E137,$P$14:$S$513,4,FALSE)))))</f>
        <v>1.5227272727272727</v>
      </c>
      <c r="M137" s="23" t="str">
        <f t="shared" si="9"/>
        <v/>
      </c>
      <c r="N137" s="24" t="str">
        <f t="shared" si="11"/>
        <v/>
      </c>
      <c r="P137" s="18" t="s">
        <v>151</v>
      </c>
      <c r="Q137" s="18" t="s">
        <v>0</v>
      </c>
      <c r="R137" s="25"/>
      <c r="S137" s="25">
        <v>83</v>
      </c>
      <c r="T137" s="25"/>
      <c r="AF137" s="1"/>
      <c r="AG137" s="1"/>
    </row>
    <row r="138" spans="2:33">
      <c r="B138" s="17"/>
      <c r="C138" s="18" t="s">
        <v>138</v>
      </c>
      <c r="D138" s="19" t="str">
        <f t="shared" si="7"/>
        <v>Axis</v>
      </c>
      <c r="E138" s="18" t="s">
        <v>137</v>
      </c>
      <c r="F138" s="21" t="str">
        <f t="shared" si="8"/>
        <v>Gear</v>
      </c>
      <c r="G138" s="22">
        <f>IF(C138="","",IF(D138='Gear Train '!$Q$3,"-",VLOOKUP(C138,$P$14:$R$513,3,FALSE)))</f>
        <v>0</v>
      </c>
      <c r="H138" s="22" t="str">
        <f>IF(C138="","",IF(OR(D138='Gear Train '!$Q$7,D138='Gear Train '!$Q$3,D138='Gear Train '!$Q$8),"-",VLOOKUP(C138,$P$14:$S$513,4,FALSE)))</f>
        <v>-</v>
      </c>
      <c r="I138" s="23">
        <f>IF(C138="","",IF(OR(D138='Gear Train '!$Q$7,D138='Gear Train '!$Q$8,F138='Gear Train '!$Q$7),VLOOKUP(E138,$C$14:$L$513,7,FALSE),IF(D138='Gear Train '!$Q$3,VLOOKUP(C138,$P$14:$T$513,5,FALSE),VLOOKUP(E138,$C$14:$L$513,7,FALSE)*L138)))</f>
        <v>41.958132678132685</v>
      </c>
      <c r="J138" s="23">
        <f>IF(C138="","",IF(OR(D138='Gear Train '!$Q$7,D138='Gear Train '!$Q$8,F138='Gear Train '!$Q$7),VLOOKUP(E138,$C$14:$L$513,8,FALSE),IF(D138='Gear Train '!$Q$3,E138/I138,VLOOKUP(E138,$C$14:$L$513,8,FALSE)/L138)))</f>
        <v>0.11916640900956613</v>
      </c>
      <c r="K138" s="23">
        <f t="shared" si="13"/>
        <v>42.899907243443806</v>
      </c>
      <c r="L138" s="23">
        <f>IF(C138="","",IF(OR(D138='Gear Train '!$Q$7,D138='Gear Train '!$Q$8,F138='Gear Train '!$Q$7),VLOOKUP(E138,$C$14:$L$513,10,FALSE),IF(D138='Gear Train '!$Q$3,"-",IF(F138='Gear Train '!$Q$3,1,H138/VLOOKUP(E138,$P$14:$S$513,4,FALSE)))))</f>
        <v>1.5227272727272727</v>
      </c>
      <c r="M138" s="23" t="str">
        <f t="shared" si="9"/>
        <v/>
      </c>
      <c r="N138" s="24" t="str">
        <f t="shared" si="11"/>
        <v/>
      </c>
      <c r="P138" s="18" t="s">
        <v>152</v>
      </c>
      <c r="Q138" s="18" t="s">
        <v>2</v>
      </c>
      <c r="R138" s="25"/>
      <c r="S138" s="25"/>
      <c r="T138" s="25"/>
      <c r="AF138" s="1"/>
      <c r="AG138" s="1"/>
    </row>
    <row r="139" spans="2:33">
      <c r="B139" s="17"/>
      <c r="C139" s="18" t="s">
        <v>139</v>
      </c>
      <c r="D139" s="19" t="str">
        <f t="shared" si="7"/>
        <v>Gear</v>
      </c>
      <c r="E139" s="18" t="s">
        <v>138</v>
      </c>
      <c r="F139" s="21" t="str">
        <f t="shared" si="8"/>
        <v>Axis</v>
      </c>
      <c r="G139" s="22">
        <f>IF(C139="","",IF(D139='Gear Train '!$Q$3,"-",VLOOKUP(C139,$P$14:$R$513,3,FALSE)))</f>
        <v>0</v>
      </c>
      <c r="H139" s="22">
        <f>IF(C139="","",IF(OR(D139='Gear Train '!$Q$7,D139='Gear Train '!$Q$3,D139='Gear Train '!$Q$8),"-",VLOOKUP(C139,$P$14:$S$513,4,FALSE)))</f>
        <v>43</v>
      </c>
      <c r="I139" s="23">
        <f>IF(C139="","",IF(OR(D139='Gear Train '!$Q$7,D139='Gear Train '!$Q$8,F139='Gear Train '!$Q$7),VLOOKUP(E139,$C$14:$L$513,7,FALSE),IF(D139='Gear Train '!$Q$3,VLOOKUP(C139,$P$14:$T$513,5,FALSE),VLOOKUP(E139,$C$14:$L$513,7,FALSE)*L139)))</f>
        <v>41.958132678132685</v>
      </c>
      <c r="J139" s="23">
        <f>IF(C139="","",IF(OR(D139='Gear Train '!$Q$7,D139='Gear Train '!$Q$8,F139='Gear Train '!$Q$7),VLOOKUP(E139,$C$14:$L$513,8,FALSE),IF(D139='Gear Train '!$Q$3,E139/I139,VLOOKUP(E139,$C$14:$L$513,8,FALSE)/L139)))</f>
        <v>0.11916640900956613</v>
      </c>
      <c r="K139" s="23">
        <f t="shared" si="13"/>
        <v>42.899907243443806</v>
      </c>
      <c r="L139" s="23">
        <f>IF(C139="","",IF(OR(D139='Gear Train '!$Q$7,D139='Gear Train '!$Q$8,F139='Gear Train '!$Q$7),VLOOKUP(E139,$C$14:$L$513,10,FALSE),IF(D139='Gear Train '!$Q$3,"-",IF(F139='Gear Train '!$Q$3,1,H139/VLOOKUP(E139,$P$14:$S$513,4,FALSE)))))</f>
        <v>1.5227272727272727</v>
      </c>
      <c r="M139" s="23" t="str">
        <f t="shared" si="9"/>
        <v/>
      </c>
      <c r="N139" s="24" t="str">
        <f t="shared" si="11"/>
        <v/>
      </c>
      <c r="P139" s="18" t="s">
        <v>153</v>
      </c>
      <c r="Q139" s="18" t="s">
        <v>0</v>
      </c>
      <c r="R139" s="25"/>
      <c r="S139" s="25">
        <v>53</v>
      </c>
      <c r="T139" s="25"/>
      <c r="AF139" s="1"/>
      <c r="AG139" s="1"/>
    </row>
    <row r="140" spans="2:33">
      <c r="B140" s="17"/>
      <c r="C140" s="18" t="s">
        <v>140</v>
      </c>
      <c r="D140" s="19" t="str">
        <f t="shared" si="7"/>
        <v>Gear</v>
      </c>
      <c r="E140" s="18" t="s">
        <v>139</v>
      </c>
      <c r="F140" s="21" t="str">
        <f t="shared" si="8"/>
        <v>Gear</v>
      </c>
      <c r="G140" s="22">
        <f>IF(C140="","",IF(D140='Gear Train '!$Q$3,"-",VLOOKUP(C140,$P$14:$R$513,3,FALSE)))</f>
        <v>0</v>
      </c>
      <c r="H140" s="22">
        <f>IF(C140="","",IF(OR(D140='Gear Train '!$Q$7,D140='Gear Train '!$Q$3,D140='Gear Train '!$Q$8),"-",VLOOKUP(C140,$P$14:$S$513,4,FALSE)))</f>
        <v>28</v>
      </c>
      <c r="I140" s="23">
        <f>IF(C140="","",IF(OR(D140='Gear Train '!$Q$7,D140='Gear Train '!$Q$8,F140='Gear Train '!$Q$7),VLOOKUP(E140,$C$14:$L$513,7,FALSE),IF(D140='Gear Train '!$Q$3,VLOOKUP(C140,$P$14:$T$513,5,FALSE),VLOOKUP(E140,$C$14:$L$513,7,FALSE)*L140)))</f>
        <v>27.321574767156168</v>
      </c>
      <c r="J140" s="23">
        <f>IF(C140="","",IF(OR(D140='Gear Train '!$Q$7,D140='Gear Train '!$Q$8,F140='Gear Train '!$Q$7),VLOOKUP(E140,$C$14:$L$513,8,FALSE),IF(D140='Gear Train '!$Q$3,E140/I140,VLOOKUP(E140,$C$14:$L$513,8,FALSE)/L140)))</f>
        <v>0.18300555669326224</v>
      </c>
      <c r="K140" s="23">
        <f t="shared" si="13"/>
        <v>65.882000409574403</v>
      </c>
      <c r="L140" s="23">
        <f>IF(C140="","",IF(OR(D140='Gear Train '!$Q$7,D140='Gear Train '!$Q$8,F140='Gear Train '!$Q$7),VLOOKUP(E140,$C$14:$L$513,10,FALSE),IF(D140='Gear Train '!$Q$3,"-",IF(F140='Gear Train '!$Q$3,1,H140/VLOOKUP(E140,$P$14:$S$513,4,FALSE)))))</f>
        <v>0.65116279069767447</v>
      </c>
      <c r="M140" s="23" t="str">
        <f t="shared" si="9"/>
        <v/>
      </c>
      <c r="N140" s="24" t="str">
        <f t="shared" si="11"/>
        <v/>
      </c>
      <c r="P140" s="18" t="s">
        <v>154</v>
      </c>
      <c r="Q140" s="18" t="s">
        <v>0</v>
      </c>
      <c r="R140" s="25"/>
      <c r="S140" s="25">
        <v>83</v>
      </c>
      <c r="T140" s="25"/>
      <c r="AF140" s="1"/>
      <c r="AG140" s="1"/>
    </row>
    <row r="141" spans="2:33">
      <c r="B141" s="17"/>
      <c r="C141" s="18" t="s">
        <v>141</v>
      </c>
      <c r="D141" s="19" t="str">
        <f t="shared" si="7"/>
        <v>Pointer</v>
      </c>
      <c r="E141" s="18" t="s">
        <v>140</v>
      </c>
      <c r="F141" s="21" t="str">
        <f t="shared" si="8"/>
        <v>Gear</v>
      </c>
      <c r="G141" s="22">
        <f>IF(C141="","",IF(D141='Gear Train '!$Q$3,"-",VLOOKUP(C141,$P$14:$R$513,3,FALSE)))</f>
        <v>0</v>
      </c>
      <c r="H141" s="22" t="str">
        <f>IF(C141="","",IF(OR(D141='Gear Train '!$Q$7,D141='Gear Train '!$Q$3,D141='Gear Train '!$Q$8),"-",VLOOKUP(C141,$P$14:$S$513,4,FALSE)))</f>
        <v>-</v>
      </c>
      <c r="I141" s="23">
        <f>IF(C141="","",IF(OR(D141='Gear Train '!$Q$7,D141='Gear Train '!$Q$8,F141='Gear Train '!$Q$7),VLOOKUP(E141,$C$14:$L$513,7,FALSE),IF(D141='Gear Train '!$Q$3,VLOOKUP(C141,$P$14:$T$513,5,FALSE),VLOOKUP(E141,$C$14:$L$513,7,FALSE)*L141)))</f>
        <v>27.321574767156168</v>
      </c>
      <c r="J141" s="23">
        <f>IF(C141="","",IF(OR(D141='Gear Train '!$Q$7,D141='Gear Train '!$Q$8,F141='Gear Train '!$Q$7),VLOOKUP(E141,$C$14:$L$513,8,FALSE),IF(D141='Gear Train '!$Q$3,E141/I141,VLOOKUP(E141,$C$14:$L$513,8,FALSE)/L141)))</f>
        <v>0.18300555669326224</v>
      </c>
      <c r="K141" s="23">
        <f t="shared" si="13"/>
        <v>65.882000409574403</v>
      </c>
      <c r="L141" s="23">
        <f>IF(C141="","",IF(OR(D141='Gear Train '!$Q$7,D141='Gear Train '!$Q$8,F141='Gear Train '!$Q$7),VLOOKUP(E141,$C$14:$L$513,10,FALSE),IF(D141='Gear Train '!$Q$3,"-",IF(F141='Gear Train '!$Q$3,1,H141/VLOOKUP(E141,$P$14:$S$513,4,FALSE)))))</f>
        <v>0.65116279069767447</v>
      </c>
      <c r="M141" s="23" t="str">
        <f t="shared" si="9"/>
        <v/>
      </c>
      <c r="N141" s="24" t="str">
        <f t="shared" si="11"/>
        <v/>
      </c>
      <c r="P141" s="18" t="s">
        <v>155</v>
      </c>
      <c r="Q141" s="18" t="s">
        <v>0</v>
      </c>
      <c r="R141" s="25"/>
      <c r="S141" s="25">
        <v>53</v>
      </c>
      <c r="T141" s="25"/>
      <c r="AF141" s="1"/>
      <c r="AG141" s="1"/>
    </row>
    <row r="142" spans="2:33">
      <c r="B142" s="17"/>
      <c r="C142" s="18"/>
      <c r="D142" s="19" t="str">
        <f t="shared" ref="D142:D205" si="14">IF(C142="","",VLOOKUP(C142,$P$14:$Q$513,2,FALSE))</f>
        <v/>
      </c>
      <c r="E142" s="18"/>
      <c r="F142" s="21" t="str">
        <f t="shared" ref="F142:F205" si="15">IF(E142="","",IF(ISNUMBER(E142),"-",VLOOKUP(E142,$P$14:$Q$513,2,FALSE)))</f>
        <v/>
      </c>
      <c r="G142" s="22" t="str">
        <f>IF(C142="","",IF(D142='Gear Train '!$Q$3,"-",VLOOKUP(C142,$P$14:$R$513,3,FALSE)))</f>
        <v/>
      </c>
      <c r="H142" s="22" t="str">
        <f>IF(C142="","",IF(OR(D142='Gear Train '!$Q$7,D142='Gear Train '!$Q$3,D142='Gear Train '!$Q$8),"-",VLOOKUP(C142,$P$14:$S$513,4,FALSE)))</f>
        <v/>
      </c>
      <c r="I142" s="23" t="str">
        <f>IF(C142="","",IF(OR(D142='Gear Train '!$Q$7,D142='Gear Train '!$Q$8,F142='Gear Train '!$Q$7),VLOOKUP(E142,$C$14:$L$513,7,FALSE),IF(D142='Gear Train '!$Q$3,VLOOKUP(C142,$P$14:$T$513,5,FALSE),VLOOKUP(E142,$C$14:$L$513,7,FALSE)*L142)))</f>
        <v/>
      </c>
      <c r="J142" s="23" t="str">
        <f>IF(C142="","",IF(OR(D142='Gear Train '!$Q$7,D142='Gear Train '!$Q$8,F142='Gear Train '!$Q$7),VLOOKUP(E142,$C$14:$L$513,8,FALSE),IF(D142='Gear Train '!$Q$3,E142/I142,VLOOKUP(E142,$C$14:$L$513,8,FALSE)/L142)))</f>
        <v/>
      </c>
      <c r="K142" s="23" t="str">
        <f t="shared" si="13"/>
        <v/>
      </c>
      <c r="L142" s="23" t="str">
        <f>IF(C142="","",IF(OR(D142='Gear Train '!$Q$7,D142='Gear Train '!$Q$8,F142='Gear Train '!$Q$7),VLOOKUP(E142,$C$14:$L$513,10,FALSE),IF(D142='Gear Train '!$Q$3,"-",IF(F142='Gear Train '!$Q$3,1,H142/VLOOKUP(E142,$P$14:$S$513,4,FALSE)))))</f>
        <v/>
      </c>
      <c r="M142" s="23" t="str">
        <f t="shared" ref="M142:M205" si="16">IF(B142="","",VLOOKUP(B142,$V$14:$W$113,2,FALSE))</f>
        <v/>
      </c>
      <c r="N142" s="24" t="str">
        <f t="shared" si="11"/>
        <v/>
      </c>
      <c r="P142" s="18" t="s">
        <v>156</v>
      </c>
      <c r="Q142" s="18" t="s">
        <v>3</v>
      </c>
      <c r="R142" s="25"/>
      <c r="S142" s="25"/>
      <c r="T142" s="25"/>
      <c r="AF142" s="1"/>
      <c r="AG142" s="1"/>
    </row>
    <row r="143" spans="2:33">
      <c r="B143" s="17"/>
      <c r="C143" s="18" t="s">
        <v>142</v>
      </c>
      <c r="D143" s="19" t="str">
        <f t="shared" si="14"/>
        <v>Axis</v>
      </c>
      <c r="E143" s="18" t="s">
        <v>133</v>
      </c>
      <c r="F143" s="21" t="str">
        <f t="shared" si="15"/>
        <v>Gear</v>
      </c>
      <c r="G143" s="22">
        <f>IF(C143="","",IF(D143='Gear Train '!$Q$3,"-",VLOOKUP(C143,$P$14:$R$513,3,FALSE)))</f>
        <v>0</v>
      </c>
      <c r="H143" s="22" t="str">
        <f>IF(C143="","",IF(OR(D143='Gear Train '!$Q$7,D143='Gear Train '!$Q$3,D143='Gear Train '!$Q$8),"-",VLOOKUP(C143,$P$14:$S$513,4,FALSE)))</f>
        <v>-</v>
      </c>
      <c r="I143" s="23">
        <f>IF(C143="","",IF(OR(D143='Gear Train '!$Q$7,D143='Gear Train '!$Q$8,F143='Gear Train '!$Q$7),VLOOKUP(E143,$C$14:$L$513,7,FALSE),IF(D143='Gear Train '!$Q$3,VLOOKUP(C143,$P$14:$T$513,5,FALSE),VLOOKUP(E143,$C$14:$L$513,7,FALSE)*L143)))</f>
        <v>27.554594594594597</v>
      </c>
      <c r="J143" s="23">
        <f>IF(C143="","",IF(OR(D143='Gear Train '!$Q$7,D143='Gear Train '!$Q$8,F143='Gear Train '!$Q$7),VLOOKUP(E143,$C$14:$L$513,8,FALSE),IF(D143='Gear Train '!$Q$3,E143/I143,VLOOKUP(E143,$C$14:$L$513,8,FALSE)/L143)))</f>
        <v>0.18145794099183932</v>
      </c>
      <c r="K143" s="23">
        <f t="shared" si="13"/>
        <v>65.324858757062159</v>
      </c>
      <c r="L143" s="23">
        <f>IF(C143="","",IF(OR(D143='Gear Train '!$Q$7,D143='Gear Train '!$Q$8,F143='Gear Train '!$Q$7),VLOOKUP(E143,$C$14:$L$513,10,FALSE),IF(D143='Gear Train '!$Q$3,"-",IF(F143='Gear Train '!$Q$3,1,H143/VLOOKUP(E143,$P$14:$S$513,4,FALSE)))))</f>
        <v>0.97297297297297303</v>
      </c>
      <c r="M143" s="23" t="str">
        <f t="shared" si="16"/>
        <v/>
      </c>
      <c r="N143" s="24" t="str">
        <f t="shared" ref="N143:N206" si="17">IF(M143="","",1-I143/M143)</f>
        <v/>
      </c>
      <c r="P143" s="18" t="s">
        <v>157</v>
      </c>
      <c r="Q143" s="18" t="s">
        <v>2</v>
      </c>
      <c r="R143" s="25"/>
      <c r="S143" s="25"/>
      <c r="T143" s="25"/>
      <c r="AF143" s="1"/>
      <c r="AG143" s="1"/>
    </row>
    <row r="144" spans="2:33">
      <c r="B144" s="17"/>
      <c r="C144" s="18" t="s">
        <v>143</v>
      </c>
      <c r="D144" s="19" t="str">
        <f t="shared" si="14"/>
        <v>Gear</v>
      </c>
      <c r="E144" s="18" t="s">
        <v>142</v>
      </c>
      <c r="F144" s="21" t="str">
        <f t="shared" si="15"/>
        <v>Axis</v>
      </c>
      <c r="G144" s="22">
        <f>IF(C144="","",IF(D144='Gear Train '!$Q$3,"-",VLOOKUP(C144,$P$14:$R$513,3,FALSE)))</f>
        <v>0</v>
      </c>
      <c r="H144" s="22">
        <f>IF(C144="","",IF(OR(D144='Gear Train '!$Q$7,D144='Gear Train '!$Q$3,D144='Gear Train '!$Q$8),"-",VLOOKUP(C144,$P$14:$S$513,4,FALSE)))</f>
        <v>69</v>
      </c>
      <c r="I144" s="23">
        <f>IF(C144="","",IF(OR(D144='Gear Train '!$Q$7,D144='Gear Train '!$Q$8,F144='Gear Train '!$Q$7),VLOOKUP(E144,$C$14:$L$513,7,FALSE),IF(D144='Gear Train '!$Q$3,VLOOKUP(C144,$P$14:$T$513,5,FALSE),VLOOKUP(E144,$C$14:$L$513,7,FALSE)*L144)))</f>
        <v>27.554594594594597</v>
      </c>
      <c r="J144" s="23">
        <f>IF(C144="","",IF(OR(D144='Gear Train '!$Q$7,D144='Gear Train '!$Q$8,F144='Gear Train '!$Q$7),VLOOKUP(E144,$C$14:$L$513,8,FALSE),IF(D144='Gear Train '!$Q$3,E144/I144,VLOOKUP(E144,$C$14:$L$513,8,FALSE)/L144)))</f>
        <v>0.18145794099183932</v>
      </c>
      <c r="K144" s="23">
        <f t="shared" si="13"/>
        <v>65.324858757062159</v>
      </c>
      <c r="L144" s="23">
        <f>IF(C144="","",IF(OR(D144='Gear Train '!$Q$7,D144='Gear Train '!$Q$8,F144='Gear Train '!$Q$7),VLOOKUP(E144,$C$14:$L$513,10,FALSE),IF(D144='Gear Train '!$Q$3,"-",IF(F144='Gear Train '!$Q$3,1,H144/VLOOKUP(E144,$P$14:$S$513,4,FALSE)))))</f>
        <v>0.97297297297297303</v>
      </c>
      <c r="M144" s="23" t="str">
        <f t="shared" si="16"/>
        <v/>
      </c>
      <c r="N144" s="24" t="str">
        <f t="shared" si="17"/>
        <v/>
      </c>
      <c r="P144" s="18" t="s">
        <v>158</v>
      </c>
      <c r="Q144" s="18" t="s">
        <v>0</v>
      </c>
      <c r="R144" s="25"/>
      <c r="S144" s="25">
        <v>75</v>
      </c>
      <c r="T144" s="25"/>
      <c r="AF144" s="1"/>
      <c r="AG144" s="1"/>
    </row>
    <row r="145" spans="2:33">
      <c r="B145" s="17"/>
      <c r="C145" s="18" t="s">
        <v>145</v>
      </c>
      <c r="D145" s="19" t="str">
        <f t="shared" si="14"/>
        <v>Gear</v>
      </c>
      <c r="E145" s="18" t="s">
        <v>143</v>
      </c>
      <c r="F145" s="21" t="str">
        <f t="shared" si="15"/>
        <v>Gear</v>
      </c>
      <c r="G145" s="22">
        <f>IF(C145="","",IF(D145='Gear Train '!$Q$3,"-",VLOOKUP(C145,$P$14:$R$513,3,FALSE)))</f>
        <v>0</v>
      </c>
      <c r="H145" s="22">
        <f>IF(C145="","",IF(OR(D145='Gear Train '!$Q$7,D145='Gear Train '!$Q$3,D145='Gear Train '!$Q$8),"-",VLOOKUP(C145,$P$14:$S$513,4,FALSE)))</f>
        <v>9</v>
      </c>
      <c r="I145" s="23">
        <f>IF(C145="","",IF(OR(D145='Gear Train '!$Q$7,D145='Gear Train '!$Q$8,F145='Gear Train '!$Q$7),VLOOKUP(E145,$C$14:$L$513,7,FALSE),IF(D145='Gear Train '!$Q$3,VLOOKUP(C145,$P$14:$T$513,5,FALSE),VLOOKUP(E145,$C$14:$L$513,7,FALSE)*L145)))</f>
        <v>3.5940775558166864</v>
      </c>
      <c r="J145" s="23">
        <f>IF(C145="","",IF(OR(D145='Gear Train '!$Q$7,D145='Gear Train '!$Q$8,F145='Gear Train '!$Q$7),VLOOKUP(E145,$C$14:$L$513,8,FALSE),IF(D145='Gear Train '!$Q$3,E145/I145,VLOOKUP(E145,$C$14:$L$513,8,FALSE)/L145)))</f>
        <v>1.3911775476041015</v>
      </c>
      <c r="K145" s="23">
        <f t="shared" si="13"/>
        <v>140.82391713747654</v>
      </c>
      <c r="L145" s="23">
        <f>IF(C145="","",IF(OR(D145='Gear Train '!$Q$7,D145='Gear Train '!$Q$8,F145='Gear Train '!$Q$7),VLOOKUP(E145,$C$14:$L$513,10,FALSE),IF(D145='Gear Train '!$Q$3,"-",IF(F145='Gear Train '!$Q$3,1,H145/VLOOKUP(E145,$P$14:$S$513,4,FALSE)))))</f>
        <v>0.13043478260869565</v>
      </c>
      <c r="M145" s="23" t="str">
        <f t="shared" si="16"/>
        <v/>
      </c>
      <c r="N145" s="24" t="str">
        <f t="shared" si="17"/>
        <v/>
      </c>
      <c r="P145" s="18" t="s">
        <v>159</v>
      </c>
      <c r="Q145" s="18" t="s">
        <v>0</v>
      </c>
      <c r="R145" s="25"/>
      <c r="S145" s="25">
        <v>94</v>
      </c>
      <c r="T145" s="25"/>
      <c r="AF145" s="1"/>
      <c r="AG145" s="1"/>
    </row>
    <row r="146" spans="2:33">
      <c r="B146" s="17"/>
      <c r="C146" s="18" t="s">
        <v>144</v>
      </c>
      <c r="D146" s="19" t="str">
        <f t="shared" si="14"/>
        <v>Axis</v>
      </c>
      <c r="E146" s="18" t="s">
        <v>145</v>
      </c>
      <c r="F146" s="21" t="str">
        <f t="shared" si="15"/>
        <v>Gear</v>
      </c>
      <c r="G146" s="22">
        <f>IF(C146="","",IF(D146='Gear Train '!$Q$3,"-",VLOOKUP(C146,$P$14:$R$513,3,FALSE)))</f>
        <v>0</v>
      </c>
      <c r="H146" s="22" t="str">
        <f>IF(C146="","",IF(OR(D146='Gear Train '!$Q$7,D146='Gear Train '!$Q$3,D146='Gear Train '!$Q$8),"-",VLOOKUP(C146,$P$14:$S$513,4,FALSE)))</f>
        <v>-</v>
      </c>
      <c r="I146" s="23">
        <f>IF(C146="","",IF(OR(D146='Gear Train '!$Q$7,D146='Gear Train '!$Q$8,F146='Gear Train '!$Q$7),VLOOKUP(E146,$C$14:$L$513,7,FALSE),IF(D146='Gear Train '!$Q$3,VLOOKUP(C146,$P$14:$T$513,5,FALSE),VLOOKUP(E146,$C$14:$L$513,7,FALSE)*L146)))</f>
        <v>3.5940775558166864</v>
      </c>
      <c r="J146" s="23">
        <f>IF(C146="","",IF(OR(D146='Gear Train '!$Q$7,D146='Gear Train '!$Q$8,F146='Gear Train '!$Q$7),VLOOKUP(E146,$C$14:$L$513,8,FALSE),IF(D146='Gear Train '!$Q$3,E146/I146,VLOOKUP(E146,$C$14:$L$513,8,FALSE)/L146)))</f>
        <v>1.3911775476041015</v>
      </c>
      <c r="K146" s="23">
        <f t="shared" si="13"/>
        <v>140.82391713747654</v>
      </c>
      <c r="L146" s="23">
        <f>IF(C146="","",IF(OR(D146='Gear Train '!$Q$7,D146='Gear Train '!$Q$8,F146='Gear Train '!$Q$7),VLOOKUP(E146,$C$14:$L$513,10,FALSE),IF(D146='Gear Train '!$Q$3,"-",IF(F146='Gear Train '!$Q$3,1,H146/VLOOKUP(E146,$P$14:$S$513,4,FALSE)))))</f>
        <v>0.13043478260869565</v>
      </c>
      <c r="M146" s="23" t="str">
        <f t="shared" si="16"/>
        <v/>
      </c>
      <c r="N146" s="24" t="str">
        <f t="shared" si="17"/>
        <v/>
      </c>
      <c r="P146" s="18" t="s">
        <v>160</v>
      </c>
      <c r="Q146" s="18" t="s">
        <v>0</v>
      </c>
      <c r="R146" s="25"/>
      <c r="S146" s="25">
        <v>8</v>
      </c>
      <c r="T146" s="25"/>
      <c r="AF146" s="1"/>
      <c r="AG146" s="1"/>
    </row>
    <row r="147" spans="2:33">
      <c r="B147" s="17"/>
      <c r="C147" s="18" t="s">
        <v>146</v>
      </c>
      <c r="D147" s="19" t="str">
        <f t="shared" si="14"/>
        <v>Gear</v>
      </c>
      <c r="E147" s="18" t="s">
        <v>144</v>
      </c>
      <c r="F147" s="21" t="str">
        <f t="shared" si="15"/>
        <v>Axis</v>
      </c>
      <c r="G147" s="22">
        <f>IF(C147="","",IF(D147='Gear Train '!$Q$3,"-",VLOOKUP(C147,$P$14:$R$513,3,FALSE)))</f>
        <v>0</v>
      </c>
      <c r="H147" s="22">
        <f>IF(C147="","",IF(OR(D147='Gear Train '!$Q$7,D147='Gear Train '!$Q$3,D147='Gear Train '!$Q$8),"-",VLOOKUP(C147,$P$14:$S$513,4,FALSE)))</f>
        <v>7</v>
      </c>
      <c r="I147" s="23">
        <f>IF(C147="","",IF(OR(D147='Gear Train '!$Q$7,D147='Gear Train '!$Q$8,F147='Gear Train '!$Q$7),VLOOKUP(E147,$C$14:$L$513,7,FALSE),IF(D147='Gear Train '!$Q$3,VLOOKUP(C147,$P$14:$T$513,5,FALSE),VLOOKUP(E147,$C$14:$L$513,7,FALSE)*L147)))</f>
        <v>3.5940775558166864</v>
      </c>
      <c r="J147" s="23">
        <f>IF(C147="","",IF(OR(D147='Gear Train '!$Q$7,D147='Gear Train '!$Q$8,F147='Gear Train '!$Q$7),VLOOKUP(E147,$C$14:$L$513,8,FALSE),IF(D147='Gear Train '!$Q$3,E147/I147,VLOOKUP(E147,$C$14:$L$513,8,FALSE)/L147)))</f>
        <v>1.3911775476041015</v>
      </c>
      <c r="K147" s="23">
        <f t="shared" ref="K147:K210" si="18">IF(C147="","",IF(G147="-","-",MOD(G147+J147*360,360)))</f>
        <v>140.82391713747654</v>
      </c>
      <c r="L147" s="23">
        <f>IF(C147="","",IF(OR(D147='Gear Train '!$Q$7,D147='Gear Train '!$Q$8,F147='Gear Train '!$Q$7),VLOOKUP(E147,$C$14:$L$513,10,FALSE),IF(D147='Gear Train '!$Q$3,"-",IF(F147='Gear Train '!$Q$3,1,H147/VLOOKUP(E147,$P$14:$S$513,4,FALSE)))))</f>
        <v>0.13043478260869565</v>
      </c>
      <c r="M147" s="23" t="str">
        <f t="shared" si="16"/>
        <v/>
      </c>
      <c r="N147" s="24" t="str">
        <f t="shared" si="17"/>
        <v/>
      </c>
      <c r="P147" s="18" t="s">
        <v>161</v>
      </c>
      <c r="Q147" s="18" t="s">
        <v>2</v>
      </c>
      <c r="R147" s="25"/>
      <c r="S147" s="25"/>
      <c r="T147" s="25"/>
      <c r="AF147" s="1"/>
      <c r="AG147" s="1"/>
    </row>
    <row r="148" spans="2:33">
      <c r="B148" s="17"/>
      <c r="C148" s="18" t="s">
        <v>150</v>
      </c>
      <c r="D148" s="19" t="str">
        <f t="shared" si="14"/>
        <v>Gear</v>
      </c>
      <c r="E148" s="18" t="s">
        <v>146</v>
      </c>
      <c r="F148" s="21" t="str">
        <f t="shared" si="15"/>
        <v>Gear</v>
      </c>
      <c r="G148" s="22">
        <f>IF(C148="","",IF(D148='Gear Train '!$Q$3,"-",VLOOKUP(C148,$P$14:$R$513,3,FALSE)))</f>
        <v>0</v>
      </c>
      <c r="H148" s="22">
        <f>IF(C148="","",IF(OR(D148='Gear Train '!$Q$7,D148='Gear Train '!$Q$3,D148='Gear Train '!$Q$8),"-",VLOOKUP(C148,$P$14:$S$513,4,FALSE)))</f>
        <v>53</v>
      </c>
      <c r="I148" s="23">
        <f>IF(C148="","",IF(OR(D148='Gear Train '!$Q$7,D148='Gear Train '!$Q$8,F148='Gear Train '!$Q$7),VLOOKUP(E148,$C$14:$L$513,7,FALSE),IF(D148='Gear Train '!$Q$3,VLOOKUP(C148,$P$14:$T$513,5,FALSE),VLOOKUP(E148,$C$14:$L$513,7,FALSE)*L148)))</f>
        <v>27.212301494040624</v>
      </c>
      <c r="J148" s="23">
        <f>IF(C148="","",IF(OR(D148='Gear Train '!$Q$7,D148='Gear Train '!$Q$8,F148='Gear Train '!$Q$7),VLOOKUP(E148,$C$14:$L$513,8,FALSE),IF(D148='Gear Train '!$Q$3,E148/I148,VLOOKUP(E148,$C$14:$L$513,8,FALSE)/L148)))</f>
        <v>0.18374043081563604</v>
      </c>
      <c r="K148" s="23">
        <f t="shared" si="18"/>
        <v>66.146555093628976</v>
      </c>
      <c r="L148" s="23">
        <f>IF(C148="","",IF(OR(D148='Gear Train '!$Q$7,D148='Gear Train '!$Q$8,F148='Gear Train '!$Q$7),VLOOKUP(E148,$C$14:$L$513,10,FALSE),IF(D148='Gear Train '!$Q$3,"-",IF(F148='Gear Train '!$Q$3,1,H148/VLOOKUP(E148,$P$14:$S$513,4,FALSE)))))</f>
        <v>7.5714285714285712</v>
      </c>
      <c r="M148" s="23" t="str">
        <f t="shared" si="16"/>
        <v/>
      </c>
      <c r="N148" s="24" t="str">
        <f t="shared" si="17"/>
        <v/>
      </c>
      <c r="P148" s="18" t="s">
        <v>162</v>
      </c>
      <c r="Q148" s="18" t="s">
        <v>0</v>
      </c>
      <c r="R148" s="25"/>
      <c r="S148" s="25">
        <v>106</v>
      </c>
      <c r="T148" s="25"/>
      <c r="AF148" s="1"/>
      <c r="AG148" s="1"/>
    </row>
    <row r="149" spans="2:33">
      <c r="B149" s="17"/>
      <c r="C149" s="18" t="s">
        <v>147</v>
      </c>
      <c r="D149" s="19" t="str">
        <f t="shared" si="14"/>
        <v>Gear</v>
      </c>
      <c r="E149" s="18" t="s">
        <v>144</v>
      </c>
      <c r="F149" s="21" t="str">
        <f t="shared" si="15"/>
        <v>Axis</v>
      </c>
      <c r="G149" s="22">
        <f>IF(C149="","",IF(D149='Gear Train '!$Q$3,"-",VLOOKUP(C149,$P$14:$R$513,3,FALSE)))</f>
        <v>0</v>
      </c>
      <c r="H149" s="22">
        <f>IF(C149="","",IF(OR(D149='Gear Train '!$Q$7,D149='Gear Train '!$Q$3,D149='Gear Train '!$Q$8),"-",VLOOKUP(C149,$P$14:$S$513,4,FALSE)))</f>
        <v>84</v>
      </c>
      <c r="I149" s="23">
        <f>IF(C149="","",IF(OR(D149='Gear Train '!$Q$7,D149='Gear Train '!$Q$8,F149='Gear Train '!$Q$7),VLOOKUP(E149,$C$14:$L$513,7,FALSE),IF(D149='Gear Train '!$Q$3,VLOOKUP(C149,$P$14:$T$513,5,FALSE),VLOOKUP(E149,$C$14:$L$513,7,FALSE)*L149)))</f>
        <v>3.5940775558166864</v>
      </c>
      <c r="J149" s="23">
        <f>IF(C149="","",IF(OR(D149='Gear Train '!$Q$7,D149='Gear Train '!$Q$8,F149='Gear Train '!$Q$7),VLOOKUP(E149,$C$14:$L$513,8,FALSE),IF(D149='Gear Train '!$Q$3,E149/I149,VLOOKUP(E149,$C$14:$L$513,8,FALSE)/L149)))</f>
        <v>1.3911775476041015</v>
      </c>
      <c r="K149" s="23">
        <f t="shared" si="18"/>
        <v>140.82391713747654</v>
      </c>
      <c r="L149" s="23">
        <f>IF(C149="","",IF(OR(D149='Gear Train '!$Q$7,D149='Gear Train '!$Q$8,F149='Gear Train '!$Q$7),VLOOKUP(E149,$C$14:$L$513,10,FALSE),IF(D149='Gear Train '!$Q$3,"-",IF(F149='Gear Train '!$Q$3,1,H149/VLOOKUP(E149,$P$14:$S$513,4,FALSE)))))</f>
        <v>0.13043478260869565</v>
      </c>
      <c r="M149" s="23" t="str">
        <f t="shared" si="16"/>
        <v/>
      </c>
      <c r="N149" s="24" t="str">
        <f t="shared" si="17"/>
        <v/>
      </c>
      <c r="P149" s="18" t="s">
        <v>163</v>
      </c>
      <c r="Q149" s="18" t="s">
        <v>0</v>
      </c>
      <c r="R149" s="25"/>
      <c r="S149" s="25">
        <v>136</v>
      </c>
      <c r="T149" s="25"/>
      <c r="AF149" s="1"/>
      <c r="AG149" s="1"/>
    </row>
    <row r="150" spans="2:33">
      <c r="B150" s="17"/>
      <c r="C150" s="18" t="s">
        <v>153</v>
      </c>
      <c r="D150" s="19" t="str">
        <f t="shared" si="14"/>
        <v>Gear</v>
      </c>
      <c r="E150" s="18" t="s">
        <v>146</v>
      </c>
      <c r="F150" s="21" t="str">
        <f t="shared" si="15"/>
        <v>Gear</v>
      </c>
      <c r="G150" s="22">
        <f>IF(C150="","",IF(D150='Gear Train '!$Q$3,"-",VLOOKUP(C150,$P$14:$R$513,3,FALSE)))</f>
        <v>0</v>
      </c>
      <c r="H150" s="22">
        <f>IF(C150="","",IF(OR(D150='Gear Train '!$Q$7,D150='Gear Train '!$Q$3,D150='Gear Train '!$Q$8),"-",VLOOKUP(C150,$P$14:$S$513,4,FALSE)))</f>
        <v>53</v>
      </c>
      <c r="I150" s="23">
        <f>IF(C150="","",IF(OR(D150='Gear Train '!$Q$7,D150='Gear Train '!$Q$8,F150='Gear Train '!$Q$7),VLOOKUP(E150,$C$14:$L$513,7,FALSE),IF(D150='Gear Train '!$Q$3,VLOOKUP(C150,$P$14:$T$513,5,FALSE),VLOOKUP(E150,$C$14:$L$513,7,FALSE)*L150)))</f>
        <v>27.212301494040624</v>
      </c>
      <c r="J150" s="23">
        <f>IF(C150="","",IF(OR(D150='Gear Train '!$Q$7,D150='Gear Train '!$Q$8,F150='Gear Train '!$Q$7),VLOOKUP(E150,$C$14:$L$513,8,FALSE),IF(D150='Gear Train '!$Q$3,E150/I150,VLOOKUP(E150,$C$14:$L$513,8,FALSE)/L150)))</f>
        <v>0.18374043081563604</v>
      </c>
      <c r="K150" s="23">
        <f t="shared" si="18"/>
        <v>66.146555093628976</v>
      </c>
      <c r="L150" s="23">
        <f>IF(C150="","",IF(OR(D150='Gear Train '!$Q$7,D150='Gear Train '!$Q$8,F150='Gear Train '!$Q$7),VLOOKUP(E150,$C$14:$L$513,10,FALSE),IF(D150='Gear Train '!$Q$3,"-",IF(F150='Gear Train '!$Q$3,1,H150/VLOOKUP(E150,$P$14:$S$513,4,FALSE)))))</f>
        <v>7.5714285714285712</v>
      </c>
      <c r="M150" s="23" t="str">
        <f t="shared" si="16"/>
        <v/>
      </c>
      <c r="N150" s="24" t="str">
        <f t="shared" si="17"/>
        <v/>
      </c>
      <c r="P150" s="18" t="s">
        <v>164</v>
      </c>
      <c r="Q150" s="18" t="s">
        <v>2</v>
      </c>
      <c r="R150" s="25"/>
      <c r="S150" s="25"/>
      <c r="T150" s="25"/>
      <c r="AF150" s="1"/>
      <c r="AG150" s="1"/>
    </row>
    <row r="151" spans="2:33">
      <c r="B151" s="17"/>
      <c r="C151" s="18" t="s">
        <v>155</v>
      </c>
      <c r="D151" s="19" t="str">
        <f t="shared" si="14"/>
        <v>Gear</v>
      </c>
      <c r="E151" s="18" t="s">
        <v>147</v>
      </c>
      <c r="F151" s="21" t="str">
        <f t="shared" si="15"/>
        <v>Gear</v>
      </c>
      <c r="G151" s="22">
        <f>IF(C151="","",IF(D151='Gear Train '!$Q$3,"-",VLOOKUP(C151,$P$14:$R$513,3,FALSE)))</f>
        <v>0</v>
      </c>
      <c r="H151" s="22">
        <f>IF(C151="","",IF(OR(D151='Gear Train '!$Q$7,D151='Gear Train '!$Q$3,D151='Gear Train '!$Q$8),"-",VLOOKUP(C151,$P$14:$S$513,4,FALSE)))</f>
        <v>53</v>
      </c>
      <c r="I151" s="23">
        <f>IF(C151="","",IF(OR(D151='Gear Train '!$Q$7,D151='Gear Train '!$Q$8,F151='Gear Train '!$Q$7),VLOOKUP(E151,$C$14:$L$513,7,FALSE),IF(D151='Gear Train '!$Q$3,VLOOKUP(C151,$P$14:$T$513,5,FALSE),VLOOKUP(E151,$C$14:$L$513,7,FALSE)*L151)))</f>
        <v>2.2676917911700523</v>
      </c>
      <c r="J151" s="23">
        <f>IF(C151="","",IF(OR(D151='Gear Train '!$Q$7,D151='Gear Train '!$Q$8,F151='Gear Train '!$Q$7),VLOOKUP(E151,$C$14:$L$513,8,FALSE),IF(D151='Gear Train '!$Q$3,E151/I151,VLOOKUP(E151,$C$14:$L$513,8,FALSE)/L151)))</f>
        <v>2.2048851697876328</v>
      </c>
      <c r="K151" s="23">
        <f t="shared" si="18"/>
        <v>73.758661123547768</v>
      </c>
      <c r="L151" s="23">
        <f>IF(C151="","",IF(OR(D151='Gear Train '!$Q$7,D151='Gear Train '!$Q$8,F151='Gear Train '!$Q$7),VLOOKUP(E151,$C$14:$L$513,10,FALSE),IF(D151='Gear Train '!$Q$3,"-",IF(F151='Gear Train '!$Q$3,1,H151/VLOOKUP(E151,$P$14:$S$513,4,FALSE)))))</f>
        <v>0.63095238095238093</v>
      </c>
      <c r="M151" s="23" t="str">
        <f t="shared" si="16"/>
        <v/>
      </c>
      <c r="N151" s="24" t="str">
        <f t="shared" si="17"/>
        <v/>
      </c>
      <c r="P151" s="18" t="s">
        <v>165</v>
      </c>
      <c r="Q151" s="18" t="s">
        <v>0</v>
      </c>
      <c r="R151" s="25"/>
      <c r="S151" s="25">
        <v>33</v>
      </c>
      <c r="T151" s="25"/>
      <c r="AF151" s="1"/>
      <c r="AG151" s="1"/>
    </row>
    <row r="152" spans="2:33">
      <c r="B152" s="17"/>
      <c r="C152" s="18" t="s">
        <v>156</v>
      </c>
      <c r="D152" s="19" t="str">
        <f t="shared" si="14"/>
        <v>Pointer</v>
      </c>
      <c r="E152" s="18" t="s">
        <v>155</v>
      </c>
      <c r="F152" s="21" t="str">
        <f t="shared" si="15"/>
        <v>Gear</v>
      </c>
      <c r="G152" s="22">
        <f>IF(C152="","",IF(D152='Gear Train '!$Q$3,"-",VLOOKUP(C152,$P$14:$R$513,3,FALSE)))</f>
        <v>0</v>
      </c>
      <c r="H152" s="22" t="str">
        <f>IF(C152="","",IF(OR(D152='Gear Train '!$Q$7,D152='Gear Train '!$Q$3,D152='Gear Train '!$Q$8),"-",VLOOKUP(C152,$P$14:$S$513,4,FALSE)))</f>
        <v>-</v>
      </c>
      <c r="I152" s="23">
        <f>IF(C152="","",IF(OR(D152='Gear Train '!$Q$7,D152='Gear Train '!$Q$8,F152='Gear Train '!$Q$7),VLOOKUP(E152,$C$14:$L$513,7,FALSE),IF(D152='Gear Train '!$Q$3,VLOOKUP(C152,$P$14:$T$513,5,FALSE),VLOOKUP(E152,$C$14:$L$513,7,FALSE)*L152)))</f>
        <v>2.2676917911700523</v>
      </c>
      <c r="J152" s="23">
        <f>IF(C152="","",IF(OR(D152='Gear Train '!$Q$7,D152='Gear Train '!$Q$8,F152='Gear Train '!$Q$7),VLOOKUP(E152,$C$14:$L$513,8,FALSE),IF(D152='Gear Train '!$Q$3,E152/I152,VLOOKUP(E152,$C$14:$L$513,8,FALSE)/L152)))</f>
        <v>2.2048851697876328</v>
      </c>
      <c r="K152" s="23">
        <f t="shared" si="18"/>
        <v>73.758661123547768</v>
      </c>
      <c r="L152" s="23">
        <f>IF(C152="","",IF(OR(D152='Gear Train '!$Q$7,D152='Gear Train '!$Q$8,F152='Gear Train '!$Q$7),VLOOKUP(E152,$C$14:$L$513,10,FALSE),IF(D152='Gear Train '!$Q$3,"-",IF(F152='Gear Train '!$Q$3,1,H152/VLOOKUP(E152,$P$14:$S$513,4,FALSE)))))</f>
        <v>0.63095238095238093</v>
      </c>
      <c r="M152" s="23" t="str">
        <f t="shared" si="16"/>
        <v/>
      </c>
      <c r="N152" s="24" t="str">
        <f t="shared" si="17"/>
        <v/>
      </c>
      <c r="P152" s="18" t="s">
        <v>166</v>
      </c>
      <c r="Q152" s="18" t="s">
        <v>0</v>
      </c>
      <c r="R152" s="25"/>
      <c r="S152" s="25">
        <v>72</v>
      </c>
      <c r="T152" s="25"/>
      <c r="AF152" s="1"/>
      <c r="AG152" s="1"/>
    </row>
    <row r="153" spans="2:33">
      <c r="B153" s="17"/>
      <c r="C153" s="18"/>
      <c r="D153" s="19" t="str">
        <f t="shared" si="14"/>
        <v/>
      </c>
      <c r="E153" s="18"/>
      <c r="F153" s="21" t="str">
        <f t="shared" si="15"/>
        <v/>
      </c>
      <c r="G153" s="22" t="str">
        <f>IF(C153="","",IF(D153='Gear Train '!$Q$3,"-",VLOOKUP(C153,$P$14:$R$513,3,FALSE)))</f>
        <v/>
      </c>
      <c r="H153" s="22" t="str">
        <f>IF(C153="","",IF(OR(D153='Gear Train '!$Q$7,D153='Gear Train '!$Q$3,D153='Gear Train '!$Q$8),"-",VLOOKUP(C153,$P$14:$S$513,4,FALSE)))</f>
        <v/>
      </c>
      <c r="I153" s="23" t="str">
        <f>IF(C153="","",IF(OR(D153='Gear Train '!$Q$7,D153='Gear Train '!$Q$8,F153='Gear Train '!$Q$7),VLOOKUP(E153,$C$14:$L$513,7,FALSE),IF(D153='Gear Train '!$Q$3,VLOOKUP(C153,$P$14:$T$513,5,FALSE),VLOOKUP(E153,$C$14:$L$513,7,FALSE)*L153)))</f>
        <v/>
      </c>
      <c r="J153" s="23" t="str">
        <f>IF(C153="","",IF(OR(D153='Gear Train '!$Q$7,D153='Gear Train '!$Q$8,F153='Gear Train '!$Q$7),VLOOKUP(E153,$C$14:$L$513,8,FALSE),IF(D153='Gear Train '!$Q$3,E153/I153,VLOOKUP(E153,$C$14:$L$513,8,FALSE)/L153)))</f>
        <v/>
      </c>
      <c r="K153" s="23" t="str">
        <f t="shared" si="18"/>
        <v/>
      </c>
      <c r="L153" s="23" t="str">
        <f>IF(C153="","",IF(OR(D153='Gear Train '!$Q$7,D153='Gear Train '!$Q$8,F153='Gear Train '!$Q$7),VLOOKUP(E153,$C$14:$L$513,10,FALSE),IF(D153='Gear Train '!$Q$3,"-",IF(F153='Gear Train '!$Q$3,1,H153/VLOOKUP(E153,$P$14:$S$513,4,FALSE)))))</f>
        <v/>
      </c>
      <c r="M153" s="23" t="str">
        <f t="shared" si="16"/>
        <v/>
      </c>
      <c r="N153" s="24" t="str">
        <f t="shared" si="17"/>
        <v/>
      </c>
      <c r="P153" s="18" t="s">
        <v>167</v>
      </c>
      <c r="Q153" s="18" t="s">
        <v>0</v>
      </c>
      <c r="R153" s="25"/>
      <c r="S153" s="25">
        <v>24</v>
      </c>
      <c r="T153" s="25"/>
      <c r="AF153" s="1"/>
      <c r="AG153" s="1"/>
    </row>
    <row r="154" spans="2:33">
      <c r="B154" s="17"/>
      <c r="C154" s="18" t="s">
        <v>160</v>
      </c>
      <c r="D154" s="19" t="str">
        <f t="shared" si="14"/>
        <v>Gear</v>
      </c>
      <c r="E154" s="18" t="s">
        <v>142</v>
      </c>
      <c r="F154" s="21" t="str">
        <f t="shared" si="15"/>
        <v>Axis</v>
      </c>
      <c r="G154" s="22">
        <f>IF(C154="","",IF(D154='Gear Train '!$Q$3,"-",VLOOKUP(C154,$P$14:$R$513,3,FALSE)))</f>
        <v>0</v>
      </c>
      <c r="H154" s="22">
        <f>IF(C154="","",IF(OR(D154='Gear Train '!$Q$7,D154='Gear Train '!$Q$3,D154='Gear Train '!$Q$8),"-",VLOOKUP(C154,$P$14:$S$513,4,FALSE)))</f>
        <v>8</v>
      </c>
      <c r="I154" s="23">
        <f>IF(C154="","",IF(OR(D154='Gear Train '!$Q$7,D154='Gear Train '!$Q$8,F154='Gear Train '!$Q$7),VLOOKUP(E154,$C$14:$L$513,7,FALSE),IF(D154='Gear Train '!$Q$3,VLOOKUP(C154,$P$14:$T$513,5,FALSE),VLOOKUP(E154,$C$14:$L$513,7,FALSE)*L154)))</f>
        <v>27.554594594594597</v>
      </c>
      <c r="J154" s="23">
        <f>IF(C154="","",IF(OR(D154='Gear Train '!$Q$7,D154='Gear Train '!$Q$8,F154='Gear Train '!$Q$7),VLOOKUP(E154,$C$14:$L$513,8,FALSE),IF(D154='Gear Train '!$Q$3,E154/I154,VLOOKUP(E154,$C$14:$L$513,8,FALSE)/L154)))</f>
        <v>0.18145794099183932</v>
      </c>
      <c r="K154" s="23">
        <f t="shared" si="18"/>
        <v>65.324858757062159</v>
      </c>
      <c r="L154" s="23">
        <f>IF(C154="","",IF(OR(D154='Gear Train '!$Q$7,D154='Gear Train '!$Q$8,F154='Gear Train '!$Q$7),VLOOKUP(E154,$C$14:$L$513,10,FALSE),IF(D154='Gear Train '!$Q$3,"-",IF(F154='Gear Train '!$Q$3,1,H154/VLOOKUP(E154,$P$14:$S$513,4,FALSE)))))</f>
        <v>0.97297297297297303</v>
      </c>
      <c r="M154" s="23" t="str">
        <f t="shared" si="16"/>
        <v/>
      </c>
      <c r="N154" s="24" t="str">
        <f t="shared" si="17"/>
        <v/>
      </c>
      <c r="P154" s="18" t="s">
        <v>168</v>
      </c>
      <c r="Q154" s="18" t="s">
        <v>2</v>
      </c>
      <c r="R154" s="25"/>
      <c r="S154" s="25"/>
      <c r="T154" s="25"/>
      <c r="AF154" s="1"/>
      <c r="AG154" s="1"/>
    </row>
    <row r="155" spans="2:33">
      <c r="B155" s="17"/>
      <c r="C155" s="18" t="s">
        <v>162</v>
      </c>
      <c r="D155" s="19" t="str">
        <f t="shared" si="14"/>
        <v>Gear</v>
      </c>
      <c r="E155" s="18" t="s">
        <v>160</v>
      </c>
      <c r="F155" s="21" t="str">
        <f t="shared" si="15"/>
        <v>Gear</v>
      </c>
      <c r="G155" s="22">
        <f>IF(C155="","",IF(D155='Gear Train '!$Q$3,"-",VLOOKUP(C155,$P$14:$R$513,3,FALSE)))</f>
        <v>0</v>
      </c>
      <c r="H155" s="22">
        <f>IF(C155="","",IF(OR(D155='Gear Train '!$Q$7,D155='Gear Train '!$Q$3,D155='Gear Train '!$Q$8),"-",VLOOKUP(C155,$P$14:$S$513,4,FALSE)))</f>
        <v>106</v>
      </c>
      <c r="I155" s="23">
        <f>IF(C155="","",IF(OR(D155='Gear Train '!$Q$7,D155='Gear Train '!$Q$8,F155='Gear Train '!$Q$7),VLOOKUP(E155,$C$14:$L$513,7,FALSE),IF(D155='Gear Train '!$Q$3,VLOOKUP(C155,$P$14:$T$513,5,FALSE),VLOOKUP(E155,$C$14:$L$513,7,FALSE)*L155)))</f>
        <v>365.09837837837841</v>
      </c>
      <c r="J155" s="23">
        <f>IF(C155="","",IF(OR(D155='Gear Train '!$Q$7,D155='Gear Train '!$Q$8,F155='Gear Train '!$Q$7),VLOOKUP(E155,$C$14:$L$513,8,FALSE),IF(D155='Gear Train '!$Q$3,E155/I155,VLOOKUP(E155,$C$14:$L$513,8,FALSE)/L155)))</f>
        <v>1.3694938942780326E-2</v>
      </c>
      <c r="K155" s="23">
        <f t="shared" si="18"/>
        <v>4.930178019400917</v>
      </c>
      <c r="L155" s="23">
        <f>IF(C155="","",IF(OR(D155='Gear Train '!$Q$7,D155='Gear Train '!$Q$8,F155='Gear Train '!$Q$7),VLOOKUP(E155,$C$14:$L$513,10,FALSE),IF(D155='Gear Train '!$Q$3,"-",IF(F155='Gear Train '!$Q$3,1,H155/VLOOKUP(E155,$P$14:$S$513,4,FALSE)))))</f>
        <v>13.25</v>
      </c>
      <c r="M155" s="23" t="str">
        <f t="shared" si="16"/>
        <v/>
      </c>
      <c r="N155" s="24" t="str">
        <f t="shared" si="17"/>
        <v/>
      </c>
      <c r="P155" s="18" t="s">
        <v>169</v>
      </c>
      <c r="Q155" s="18" t="s">
        <v>0</v>
      </c>
      <c r="R155" s="25"/>
      <c r="S155" s="25">
        <v>8</v>
      </c>
      <c r="T155" s="25"/>
      <c r="AF155" s="1"/>
      <c r="AG155" s="1"/>
    </row>
    <row r="156" spans="2:33">
      <c r="B156" s="17"/>
      <c r="C156" s="18" t="s">
        <v>161</v>
      </c>
      <c r="D156" s="19" t="str">
        <f t="shared" si="14"/>
        <v>Axis</v>
      </c>
      <c r="E156" s="18" t="s">
        <v>162</v>
      </c>
      <c r="F156" s="21" t="str">
        <f t="shared" si="15"/>
        <v>Gear</v>
      </c>
      <c r="G156" s="22">
        <f>IF(C156="","",IF(D156='Gear Train '!$Q$3,"-",VLOOKUP(C156,$P$14:$R$513,3,FALSE)))</f>
        <v>0</v>
      </c>
      <c r="H156" s="22" t="str">
        <f>IF(C156="","",IF(OR(D156='Gear Train '!$Q$7,D156='Gear Train '!$Q$3,D156='Gear Train '!$Q$8),"-",VLOOKUP(C156,$P$14:$S$513,4,FALSE)))</f>
        <v>-</v>
      </c>
      <c r="I156" s="23">
        <f>IF(C156="","",IF(OR(D156='Gear Train '!$Q$7,D156='Gear Train '!$Q$8,F156='Gear Train '!$Q$7),VLOOKUP(E156,$C$14:$L$513,7,FALSE),IF(D156='Gear Train '!$Q$3,VLOOKUP(C156,$P$14:$T$513,5,FALSE),VLOOKUP(E156,$C$14:$L$513,7,FALSE)*L156)))</f>
        <v>365.09837837837841</v>
      </c>
      <c r="J156" s="23">
        <f>IF(C156="","",IF(OR(D156='Gear Train '!$Q$7,D156='Gear Train '!$Q$8,F156='Gear Train '!$Q$7),VLOOKUP(E156,$C$14:$L$513,8,FALSE),IF(D156='Gear Train '!$Q$3,E156/I156,VLOOKUP(E156,$C$14:$L$513,8,FALSE)/L156)))</f>
        <v>1.3694938942780326E-2</v>
      </c>
      <c r="K156" s="23">
        <f t="shared" si="18"/>
        <v>4.930178019400917</v>
      </c>
      <c r="L156" s="23">
        <f>IF(C156="","",IF(OR(D156='Gear Train '!$Q$7,D156='Gear Train '!$Q$8,F156='Gear Train '!$Q$7),VLOOKUP(E156,$C$14:$L$513,10,FALSE),IF(D156='Gear Train '!$Q$3,"-",IF(F156='Gear Train '!$Q$3,1,H156/VLOOKUP(E156,$P$14:$S$513,4,FALSE)))))</f>
        <v>13.25</v>
      </c>
      <c r="M156" s="23" t="str">
        <f t="shared" si="16"/>
        <v/>
      </c>
      <c r="N156" s="24" t="str">
        <f t="shared" si="17"/>
        <v/>
      </c>
      <c r="P156" s="18" t="s">
        <v>170</v>
      </c>
      <c r="Q156" s="18" t="s">
        <v>0</v>
      </c>
      <c r="R156" s="25"/>
      <c r="S156" s="25">
        <v>20</v>
      </c>
      <c r="T156" s="25"/>
      <c r="AF156" s="1"/>
      <c r="AG156" s="1"/>
    </row>
    <row r="157" spans="2:33">
      <c r="B157" s="17"/>
      <c r="C157" s="18" t="s">
        <v>163</v>
      </c>
      <c r="D157" s="19" t="str">
        <f t="shared" si="14"/>
        <v>Gear</v>
      </c>
      <c r="E157" s="18" t="s">
        <v>161</v>
      </c>
      <c r="F157" s="21" t="str">
        <f t="shared" si="15"/>
        <v>Axis</v>
      </c>
      <c r="G157" s="22">
        <f>IF(C157="","",IF(D157='Gear Train '!$Q$3,"-",VLOOKUP(C157,$P$14:$R$513,3,FALSE)))</f>
        <v>0</v>
      </c>
      <c r="H157" s="22">
        <f>IF(C157="","",IF(OR(D157='Gear Train '!$Q$7,D157='Gear Train '!$Q$3,D157='Gear Train '!$Q$8),"-",VLOOKUP(C157,$P$14:$S$513,4,FALSE)))</f>
        <v>136</v>
      </c>
      <c r="I157" s="23">
        <f>IF(C157="","",IF(OR(D157='Gear Train '!$Q$7,D157='Gear Train '!$Q$8,F157='Gear Train '!$Q$7),VLOOKUP(E157,$C$14:$L$513,7,FALSE),IF(D157='Gear Train '!$Q$3,VLOOKUP(C157,$P$14:$T$513,5,FALSE),VLOOKUP(E157,$C$14:$L$513,7,FALSE)*L157)))</f>
        <v>365.09837837837841</v>
      </c>
      <c r="J157" s="23">
        <f>IF(C157="","",IF(OR(D157='Gear Train '!$Q$7,D157='Gear Train '!$Q$8,F157='Gear Train '!$Q$7),VLOOKUP(E157,$C$14:$L$513,8,FALSE),IF(D157='Gear Train '!$Q$3,E157/I157,VLOOKUP(E157,$C$14:$L$513,8,FALSE)/L157)))</f>
        <v>1.3694938942780326E-2</v>
      </c>
      <c r="K157" s="23">
        <f t="shared" si="18"/>
        <v>4.930178019400917</v>
      </c>
      <c r="L157" s="23">
        <f>IF(C157="","",IF(OR(D157='Gear Train '!$Q$7,D157='Gear Train '!$Q$8,F157='Gear Train '!$Q$7),VLOOKUP(E157,$C$14:$L$513,10,FALSE),IF(D157='Gear Train '!$Q$3,"-",IF(F157='Gear Train '!$Q$3,1,H157/VLOOKUP(E157,$P$14:$S$513,4,FALSE)))))</f>
        <v>13.25</v>
      </c>
      <c r="M157" s="23" t="str">
        <f t="shared" si="16"/>
        <v/>
      </c>
      <c r="N157" s="24" t="str">
        <f t="shared" si="17"/>
        <v/>
      </c>
      <c r="P157" s="18" t="s">
        <v>171</v>
      </c>
      <c r="Q157" s="18" t="s">
        <v>0</v>
      </c>
      <c r="R157" s="25"/>
      <c r="S157" s="25">
        <v>127</v>
      </c>
      <c r="T157" s="25"/>
      <c r="AF157" s="1"/>
      <c r="AG157" s="1"/>
    </row>
    <row r="158" spans="2:33">
      <c r="B158" s="17"/>
      <c r="C158" s="18" t="s">
        <v>165</v>
      </c>
      <c r="D158" s="19" t="str">
        <f t="shared" si="14"/>
        <v>Gear</v>
      </c>
      <c r="E158" s="18" t="s">
        <v>163</v>
      </c>
      <c r="F158" s="21" t="str">
        <f t="shared" si="15"/>
        <v>Gear</v>
      </c>
      <c r="G158" s="22">
        <f>IF(C158="","",IF(D158='Gear Train '!$Q$3,"-",VLOOKUP(C158,$P$14:$R$513,3,FALSE)))</f>
        <v>0</v>
      </c>
      <c r="H158" s="22">
        <f>IF(C158="","",IF(OR(D158='Gear Train '!$Q$7,D158='Gear Train '!$Q$3,D158='Gear Train '!$Q$8),"-",VLOOKUP(C158,$P$14:$S$513,4,FALSE)))</f>
        <v>33</v>
      </c>
      <c r="I158" s="23">
        <f>IF(C158="","",IF(OR(D158='Gear Train '!$Q$7,D158='Gear Train '!$Q$8,F158='Gear Train '!$Q$7),VLOOKUP(E158,$C$14:$L$513,7,FALSE),IF(D158='Gear Train '!$Q$3,VLOOKUP(C158,$P$14:$T$513,5,FALSE),VLOOKUP(E158,$C$14:$L$513,7,FALSE)*L158)))</f>
        <v>88.590047694753579</v>
      </c>
      <c r="J158" s="23">
        <f>IF(C158="","",IF(OR(D158='Gear Train '!$Q$7,D158='Gear Train '!$Q$8,F158='Gear Train '!$Q$7),VLOOKUP(E158,$C$14:$L$513,8,FALSE),IF(D158='Gear Train '!$Q$3,E158/I158,VLOOKUP(E158,$C$14:$L$513,8,FALSE)/L158)))</f>
        <v>5.6439748370246193E-2</v>
      </c>
      <c r="K158" s="23">
        <f t="shared" si="18"/>
        <v>20.318309413288631</v>
      </c>
      <c r="L158" s="23">
        <f>IF(C158="","",IF(OR(D158='Gear Train '!$Q$7,D158='Gear Train '!$Q$8,F158='Gear Train '!$Q$7),VLOOKUP(E158,$C$14:$L$513,10,FALSE),IF(D158='Gear Train '!$Q$3,"-",IF(F158='Gear Train '!$Q$3,1,H158/VLOOKUP(E158,$P$14:$S$513,4,FALSE)))))</f>
        <v>0.24264705882352941</v>
      </c>
      <c r="M158" s="23" t="str">
        <f t="shared" si="16"/>
        <v/>
      </c>
      <c r="N158" s="24" t="str">
        <f t="shared" si="17"/>
        <v/>
      </c>
      <c r="P158" s="18" t="s">
        <v>172</v>
      </c>
      <c r="Q158" s="18" t="s">
        <v>2</v>
      </c>
      <c r="R158" s="25"/>
      <c r="S158" s="25"/>
      <c r="T158" s="25"/>
      <c r="AF158" s="1"/>
      <c r="AG158" s="1"/>
    </row>
    <row r="159" spans="2:33">
      <c r="B159" s="17"/>
      <c r="C159" s="18" t="s">
        <v>164</v>
      </c>
      <c r="D159" s="19" t="str">
        <f t="shared" si="14"/>
        <v>Axis</v>
      </c>
      <c r="E159" s="18" t="s">
        <v>165</v>
      </c>
      <c r="F159" s="21" t="str">
        <f t="shared" si="15"/>
        <v>Gear</v>
      </c>
      <c r="G159" s="22">
        <f>IF(C159="","",IF(D159='Gear Train '!$Q$3,"-",VLOOKUP(C159,$P$14:$R$513,3,FALSE)))</f>
        <v>0</v>
      </c>
      <c r="H159" s="22" t="str">
        <f>IF(C159="","",IF(OR(D159='Gear Train '!$Q$7,D159='Gear Train '!$Q$3,D159='Gear Train '!$Q$8),"-",VLOOKUP(C159,$P$14:$S$513,4,FALSE)))</f>
        <v>-</v>
      </c>
      <c r="I159" s="23">
        <f>IF(C159="","",IF(OR(D159='Gear Train '!$Q$7,D159='Gear Train '!$Q$8,F159='Gear Train '!$Q$7),VLOOKUP(E159,$C$14:$L$513,7,FALSE),IF(D159='Gear Train '!$Q$3,VLOOKUP(C159,$P$14:$T$513,5,FALSE),VLOOKUP(E159,$C$14:$L$513,7,FALSE)*L159)))</f>
        <v>88.590047694753579</v>
      </c>
      <c r="J159" s="23">
        <f>IF(C159="","",IF(OR(D159='Gear Train '!$Q$7,D159='Gear Train '!$Q$8,F159='Gear Train '!$Q$7),VLOOKUP(E159,$C$14:$L$513,8,FALSE),IF(D159='Gear Train '!$Q$3,E159/I159,VLOOKUP(E159,$C$14:$L$513,8,FALSE)/L159)))</f>
        <v>5.6439748370246193E-2</v>
      </c>
      <c r="K159" s="23">
        <f t="shared" si="18"/>
        <v>20.318309413288631</v>
      </c>
      <c r="L159" s="23">
        <f>IF(C159="","",IF(OR(D159='Gear Train '!$Q$7,D159='Gear Train '!$Q$8,F159='Gear Train '!$Q$7),VLOOKUP(E159,$C$14:$L$513,10,FALSE),IF(D159='Gear Train '!$Q$3,"-",IF(F159='Gear Train '!$Q$3,1,H159/VLOOKUP(E159,$P$14:$S$513,4,FALSE)))))</f>
        <v>0.24264705882352941</v>
      </c>
      <c r="M159" s="23" t="str">
        <f t="shared" si="16"/>
        <v/>
      </c>
      <c r="N159" s="24" t="str">
        <f t="shared" si="17"/>
        <v/>
      </c>
      <c r="P159" s="18" t="s">
        <v>173</v>
      </c>
      <c r="Q159" s="18" t="s">
        <v>0</v>
      </c>
      <c r="R159" s="25"/>
      <c r="S159" s="25">
        <v>27</v>
      </c>
      <c r="T159" s="25"/>
      <c r="AF159" s="1"/>
      <c r="AG159" s="1"/>
    </row>
    <row r="160" spans="2:33">
      <c r="B160" s="17"/>
      <c r="C160" s="18" t="s">
        <v>166</v>
      </c>
      <c r="D160" s="19" t="str">
        <f t="shared" si="14"/>
        <v>Gear</v>
      </c>
      <c r="E160" s="18" t="s">
        <v>164</v>
      </c>
      <c r="F160" s="21" t="str">
        <f t="shared" si="15"/>
        <v>Axis</v>
      </c>
      <c r="G160" s="22">
        <f>IF(C160="","",IF(D160='Gear Train '!$Q$3,"-",VLOOKUP(C160,$P$14:$R$513,3,FALSE)))</f>
        <v>0</v>
      </c>
      <c r="H160" s="22">
        <f>IF(C160="","",IF(OR(D160='Gear Train '!$Q$7,D160='Gear Train '!$Q$3,D160='Gear Train '!$Q$8),"-",VLOOKUP(C160,$P$14:$S$513,4,FALSE)))</f>
        <v>72</v>
      </c>
      <c r="I160" s="23">
        <f>IF(C160="","",IF(OR(D160='Gear Train '!$Q$7,D160='Gear Train '!$Q$8,F160='Gear Train '!$Q$7),VLOOKUP(E160,$C$14:$L$513,7,FALSE),IF(D160='Gear Train '!$Q$3,VLOOKUP(C160,$P$14:$T$513,5,FALSE),VLOOKUP(E160,$C$14:$L$513,7,FALSE)*L160)))</f>
        <v>88.590047694753579</v>
      </c>
      <c r="J160" s="23">
        <f>IF(C160="","",IF(OR(D160='Gear Train '!$Q$7,D160='Gear Train '!$Q$8,F160='Gear Train '!$Q$7),VLOOKUP(E160,$C$14:$L$513,8,FALSE),IF(D160='Gear Train '!$Q$3,E160/I160,VLOOKUP(E160,$C$14:$L$513,8,FALSE)/L160)))</f>
        <v>5.6439748370246193E-2</v>
      </c>
      <c r="K160" s="23">
        <f t="shared" si="18"/>
        <v>20.318309413288631</v>
      </c>
      <c r="L160" s="23">
        <f>IF(C160="","",IF(OR(D160='Gear Train '!$Q$7,D160='Gear Train '!$Q$8,F160='Gear Train '!$Q$7),VLOOKUP(E160,$C$14:$L$513,10,FALSE),IF(D160='Gear Train '!$Q$3,"-",IF(F160='Gear Train '!$Q$3,1,H160/VLOOKUP(E160,$P$14:$S$513,4,FALSE)))))</f>
        <v>0.24264705882352941</v>
      </c>
      <c r="M160" s="23" t="str">
        <f t="shared" si="16"/>
        <v/>
      </c>
      <c r="N160" s="24" t="str">
        <f t="shared" si="17"/>
        <v/>
      </c>
      <c r="P160" s="18" t="s">
        <v>174</v>
      </c>
      <c r="Q160" s="18" t="s">
        <v>0</v>
      </c>
      <c r="R160" s="25"/>
      <c r="S160" s="25">
        <v>30</v>
      </c>
      <c r="T160" s="25"/>
      <c r="AF160" s="1"/>
      <c r="AG160" s="1"/>
    </row>
    <row r="161" spans="2:33">
      <c r="B161" s="17"/>
      <c r="C161" s="18" t="s">
        <v>167</v>
      </c>
      <c r="D161" s="19" t="str">
        <f t="shared" si="14"/>
        <v>Gear</v>
      </c>
      <c r="E161" s="18" t="s">
        <v>166</v>
      </c>
      <c r="F161" s="21" t="str">
        <f t="shared" si="15"/>
        <v>Gear</v>
      </c>
      <c r="G161" s="22">
        <f>IF(C161="","",IF(D161='Gear Train '!$Q$3,"-",VLOOKUP(C161,$P$14:$R$513,3,FALSE)))</f>
        <v>0</v>
      </c>
      <c r="H161" s="22">
        <f>IF(C161="","",IF(OR(D161='Gear Train '!$Q$7,D161='Gear Train '!$Q$3,D161='Gear Train '!$Q$8),"-",VLOOKUP(C161,$P$14:$S$513,4,FALSE)))</f>
        <v>24</v>
      </c>
      <c r="I161" s="23">
        <f>IF(C161="","",IF(OR(D161='Gear Train '!$Q$7,D161='Gear Train '!$Q$8,F161='Gear Train '!$Q$7),VLOOKUP(E161,$C$14:$L$513,7,FALSE),IF(D161='Gear Train '!$Q$3,VLOOKUP(C161,$P$14:$T$513,5,FALSE),VLOOKUP(E161,$C$14:$L$513,7,FALSE)*L161)))</f>
        <v>29.530015898251193</v>
      </c>
      <c r="J161" s="23">
        <f>IF(C161="","",IF(OR(D161='Gear Train '!$Q$7,D161='Gear Train '!$Q$8,F161='Gear Train '!$Q$7),VLOOKUP(E161,$C$14:$L$513,8,FALSE),IF(D161='Gear Train '!$Q$3,E161/I161,VLOOKUP(E161,$C$14:$L$513,8,FALSE)/L161)))</f>
        <v>0.16931924511073859</v>
      </c>
      <c r="K161" s="23">
        <f t="shared" si="18"/>
        <v>60.954928239865893</v>
      </c>
      <c r="L161" s="23">
        <f>IF(C161="","",IF(OR(D161='Gear Train '!$Q$7,D161='Gear Train '!$Q$8,F161='Gear Train '!$Q$7),VLOOKUP(E161,$C$14:$L$513,10,FALSE),IF(D161='Gear Train '!$Q$3,"-",IF(F161='Gear Train '!$Q$3,1,H161/VLOOKUP(E161,$P$14:$S$513,4,FALSE)))))</f>
        <v>0.33333333333333331</v>
      </c>
      <c r="M161" s="23" t="str">
        <f t="shared" si="16"/>
        <v/>
      </c>
      <c r="N161" s="24" t="str">
        <f t="shared" si="17"/>
        <v/>
      </c>
      <c r="P161" s="18" t="s">
        <v>175</v>
      </c>
      <c r="Q161" s="18" t="s">
        <v>2</v>
      </c>
      <c r="R161" s="25"/>
      <c r="S161" s="25"/>
      <c r="T161" s="25"/>
      <c r="AF161" s="1"/>
      <c r="AG161" s="1"/>
    </row>
    <row r="162" spans="2:33">
      <c r="B162" s="17"/>
      <c r="C162" s="18"/>
      <c r="D162" s="19" t="str">
        <f t="shared" si="14"/>
        <v/>
      </c>
      <c r="E162" s="18"/>
      <c r="F162" s="21" t="str">
        <f t="shared" si="15"/>
        <v/>
      </c>
      <c r="G162" s="22" t="str">
        <f>IF(C162="","",IF(D162='Gear Train '!$Q$3,"-",VLOOKUP(C162,$P$14:$R$513,3,FALSE)))</f>
        <v/>
      </c>
      <c r="H162" s="22" t="str">
        <f>IF(C162="","",IF(OR(D162='Gear Train '!$Q$7,D162='Gear Train '!$Q$3,D162='Gear Train '!$Q$8),"-",VLOOKUP(C162,$P$14:$S$513,4,FALSE)))</f>
        <v/>
      </c>
      <c r="I162" s="23" t="str">
        <f>IF(C162="","",IF(OR(D162='Gear Train '!$Q$7,D162='Gear Train '!$Q$8,F162='Gear Train '!$Q$7),VLOOKUP(E162,$C$14:$L$513,7,FALSE),IF(D162='Gear Train '!$Q$3,VLOOKUP(C162,$P$14:$T$513,5,FALSE),VLOOKUP(E162,$C$14:$L$513,7,FALSE)*L162)))</f>
        <v/>
      </c>
      <c r="J162" s="23" t="str">
        <f>IF(C162="","",IF(OR(D162='Gear Train '!$Q$7,D162='Gear Train '!$Q$8,F162='Gear Train '!$Q$7),VLOOKUP(E162,$C$14:$L$513,8,FALSE),IF(D162='Gear Train '!$Q$3,E162/I162,VLOOKUP(E162,$C$14:$L$513,8,FALSE)/L162)))</f>
        <v/>
      </c>
      <c r="K162" s="23" t="str">
        <f t="shared" si="18"/>
        <v/>
      </c>
      <c r="L162" s="23" t="str">
        <f>IF(C162="","",IF(OR(D162='Gear Train '!$Q$7,D162='Gear Train '!$Q$8,F162='Gear Train '!$Q$7),VLOOKUP(E162,$C$14:$L$513,10,FALSE),IF(D162='Gear Train '!$Q$3,"-",IF(F162='Gear Train '!$Q$3,1,H162/VLOOKUP(E162,$P$14:$S$513,4,FALSE)))))</f>
        <v/>
      </c>
      <c r="M162" s="23" t="str">
        <f t="shared" si="16"/>
        <v/>
      </c>
      <c r="N162" s="24" t="str">
        <f t="shared" si="17"/>
        <v/>
      </c>
      <c r="P162" s="18" t="s">
        <v>176</v>
      </c>
      <c r="Q162" s="18" t="s">
        <v>0</v>
      </c>
      <c r="R162" s="25"/>
      <c r="S162" s="25">
        <v>25</v>
      </c>
      <c r="T162" s="25"/>
      <c r="AF162" s="1"/>
      <c r="AG162" s="1"/>
    </row>
    <row r="163" spans="2:33">
      <c r="B163" s="17"/>
      <c r="C163" s="18" t="s">
        <v>152</v>
      </c>
      <c r="D163" s="19" t="str">
        <f t="shared" si="14"/>
        <v>Axis</v>
      </c>
      <c r="E163" s="18" t="s">
        <v>153</v>
      </c>
      <c r="F163" s="21" t="str">
        <f t="shared" si="15"/>
        <v>Gear</v>
      </c>
      <c r="G163" s="22">
        <f>IF(C163="","",IF(D163='Gear Train '!$Q$3,"-",VLOOKUP(C163,$P$14:$R$513,3,FALSE)))</f>
        <v>0</v>
      </c>
      <c r="H163" s="22" t="str">
        <f>IF(C163="","",IF(OR(D163='Gear Train '!$Q$7,D163='Gear Train '!$Q$3,D163='Gear Train '!$Q$8),"-",VLOOKUP(C163,$P$14:$S$513,4,FALSE)))</f>
        <v>-</v>
      </c>
      <c r="I163" s="23">
        <f>IF(C163="","",IF(OR(D163='Gear Train '!$Q$7,D163='Gear Train '!$Q$8,F163='Gear Train '!$Q$7),VLOOKUP(E163,$C$14:$L$513,7,FALSE),IF(D163='Gear Train '!$Q$3,VLOOKUP(C163,$P$14:$T$513,5,FALSE),VLOOKUP(E163,$C$14:$L$513,7,FALSE)*L163)))</f>
        <v>27.212301494040624</v>
      </c>
      <c r="J163" s="23">
        <f>IF(C163="","",IF(OR(D163='Gear Train '!$Q$7,D163='Gear Train '!$Q$8,F163='Gear Train '!$Q$7),VLOOKUP(E163,$C$14:$L$513,8,FALSE),IF(D163='Gear Train '!$Q$3,E163/I163,VLOOKUP(E163,$C$14:$L$513,8,FALSE)/L163)))</f>
        <v>0.18374043081563604</v>
      </c>
      <c r="K163" s="23">
        <f t="shared" si="18"/>
        <v>66.146555093628976</v>
      </c>
      <c r="L163" s="23">
        <f>IF(C163="","",IF(OR(D163='Gear Train '!$Q$7,D163='Gear Train '!$Q$8,F163='Gear Train '!$Q$7),VLOOKUP(E163,$C$14:$L$513,10,FALSE),IF(D163='Gear Train '!$Q$3,"-",IF(F163='Gear Train '!$Q$3,1,H163/VLOOKUP(E163,$P$14:$S$513,4,FALSE)))))</f>
        <v>7.5714285714285712</v>
      </c>
      <c r="M163" s="23" t="str">
        <f t="shared" si="16"/>
        <v/>
      </c>
      <c r="N163" s="24" t="str">
        <f t="shared" si="17"/>
        <v/>
      </c>
      <c r="P163" s="18" t="s">
        <v>177</v>
      </c>
      <c r="Q163" s="18" t="s">
        <v>0</v>
      </c>
      <c r="R163" s="25"/>
      <c r="S163" s="25">
        <v>27</v>
      </c>
      <c r="T163" s="25"/>
      <c r="AF163" s="1"/>
      <c r="AG163" s="1"/>
    </row>
    <row r="164" spans="2:33">
      <c r="B164" s="17"/>
      <c r="C164" s="18" t="s">
        <v>154</v>
      </c>
      <c r="D164" s="19" t="str">
        <f t="shared" si="14"/>
        <v>Gear</v>
      </c>
      <c r="E164" s="18" t="s">
        <v>152</v>
      </c>
      <c r="F164" s="21" t="str">
        <f t="shared" si="15"/>
        <v>Axis</v>
      </c>
      <c r="G164" s="22">
        <f>IF(C164="","",IF(D164='Gear Train '!$Q$3,"-",VLOOKUP(C164,$P$14:$R$513,3,FALSE)))</f>
        <v>0</v>
      </c>
      <c r="H164" s="22">
        <f>IF(C164="","",IF(OR(D164='Gear Train '!$Q$7,D164='Gear Train '!$Q$3,D164='Gear Train '!$Q$8),"-",VLOOKUP(C164,$P$14:$S$513,4,FALSE)))</f>
        <v>83</v>
      </c>
      <c r="I164" s="23">
        <f>IF(C164="","",IF(OR(D164='Gear Train '!$Q$7,D164='Gear Train '!$Q$8,F164='Gear Train '!$Q$7),VLOOKUP(E164,$C$14:$L$513,7,FALSE),IF(D164='Gear Train '!$Q$3,VLOOKUP(C164,$P$14:$T$513,5,FALSE),VLOOKUP(E164,$C$14:$L$513,7,FALSE)*L164)))</f>
        <v>27.212301494040624</v>
      </c>
      <c r="J164" s="23">
        <f>IF(C164="","",IF(OR(D164='Gear Train '!$Q$7,D164='Gear Train '!$Q$8,F164='Gear Train '!$Q$7),VLOOKUP(E164,$C$14:$L$513,8,FALSE),IF(D164='Gear Train '!$Q$3,E164/I164,VLOOKUP(E164,$C$14:$L$513,8,FALSE)/L164)))</f>
        <v>0.18374043081563604</v>
      </c>
      <c r="K164" s="23">
        <f t="shared" si="18"/>
        <v>66.146555093628976</v>
      </c>
      <c r="L164" s="23">
        <f>IF(C164="","",IF(OR(D164='Gear Train '!$Q$7,D164='Gear Train '!$Q$8,F164='Gear Train '!$Q$7),VLOOKUP(E164,$C$14:$L$513,10,FALSE),IF(D164='Gear Train '!$Q$3,"-",IF(F164='Gear Train '!$Q$3,1,H164/VLOOKUP(E164,$P$14:$S$513,4,FALSE)))))</f>
        <v>7.5714285714285712</v>
      </c>
      <c r="M164" s="23" t="str">
        <f t="shared" si="16"/>
        <v/>
      </c>
      <c r="N164" s="24" t="str">
        <f t="shared" si="17"/>
        <v/>
      </c>
      <c r="P164" s="18" t="s">
        <v>178</v>
      </c>
      <c r="Q164" s="18" t="s">
        <v>2</v>
      </c>
      <c r="R164" s="25"/>
      <c r="S164" s="25"/>
      <c r="T164" s="25"/>
      <c r="AF164" s="1"/>
      <c r="AG164" s="1"/>
    </row>
    <row r="165" spans="2:33">
      <c r="B165" s="17"/>
      <c r="C165" s="18" t="s">
        <v>176</v>
      </c>
      <c r="D165" s="19" t="str">
        <f t="shared" si="14"/>
        <v>Gear</v>
      </c>
      <c r="E165" s="18" t="s">
        <v>154</v>
      </c>
      <c r="F165" s="21" t="str">
        <f t="shared" si="15"/>
        <v>Gear</v>
      </c>
      <c r="G165" s="22">
        <f>IF(C165="","",IF(D165='Gear Train '!$Q$3,"-",VLOOKUP(C165,$P$14:$R$513,3,FALSE)))</f>
        <v>0</v>
      </c>
      <c r="H165" s="22">
        <f>IF(C165="","",IF(OR(D165='Gear Train '!$Q$7,D165='Gear Train '!$Q$3,D165='Gear Train '!$Q$8),"-",VLOOKUP(C165,$P$14:$S$513,4,FALSE)))</f>
        <v>25</v>
      </c>
      <c r="I165" s="23">
        <f>IF(C165="","",IF(OR(D165='Gear Train '!$Q$7,D165='Gear Train '!$Q$8,F165='Gear Train '!$Q$7),VLOOKUP(E165,$C$14:$L$513,7,FALSE),IF(D165='Gear Train '!$Q$3,VLOOKUP(C165,$P$14:$T$513,5,FALSE),VLOOKUP(E165,$C$14:$L$513,7,FALSE)*L165)))</f>
        <v>8.1964763536266947</v>
      </c>
      <c r="J165" s="23">
        <f>IF(C165="","",IF(OR(D165='Gear Train '!$Q$7,D165='Gear Train '!$Q$8,F165='Gear Train '!$Q$7),VLOOKUP(E165,$C$14:$L$513,8,FALSE),IF(D165='Gear Train '!$Q$3,E165/I165,VLOOKUP(E165,$C$14:$L$513,8,FALSE)/L165)))</f>
        <v>0.61001823030791158</v>
      </c>
      <c r="K165" s="23">
        <f t="shared" si="18"/>
        <v>219.60656291084817</v>
      </c>
      <c r="L165" s="23">
        <f>IF(C165="","",IF(OR(D165='Gear Train '!$Q$7,D165='Gear Train '!$Q$8,F165='Gear Train '!$Q$7),VLOOKUP(E165,$C$14:$L$513,10,FALSE),IF(D165='Gear Train '!$Q$3,"-",IF(F165='Gear Train '!$Q$3,1,H165/VLOOKUP(E165,$P$14:$S$513,4,FALSE)))))</f>
        <v>0.30120481927710846</v>
      </c>
      <c r="M165" s="23" t="str">
        <f t="shared" si="16"/>
        <v/>
      </c>
      <c r="N165" s="24" t="str">
        <f t="shared" si="17"/>
        <v/>
      </c>
      <c r="P165" s="18" t="s">
        <v>179</v>
      </c>
      <c r="Q165" s="18" t="s">
        <v>0</v>
      </c>
      <c r="R165" s="25"/>
      <c r="S165" s="25">
        <v>90</v>
      </c>
      <c r="T165" s="25"/>
      <c r="AF165" s="1"/>
      <c r="AG165" s="1"/>
    </row>
    <row r="166" spans="2:33">
      <c r="B166" s="17"/>
      <c r="C166" s="18" t="s">
        <v>175</v>
      </c>
      <c r="D166" s="19" t="str">
        <f t="shared" si="14"/>
        <v>Axis</v>
      </c>
      <c r="E166" s="18" t="s">
        <v>176</v>
      </c>
      <c r="F166" s="21" t="str">
        <f t="shared" si="15"/>
        <v>Gear</v>
      </c>
      <c r="G166" s="22">
        <f>IF(C166="","",IF(D166='Gear Train '!$Q$3,"-",VLOOKUP(C166,$P$14:$R$513,3,FALSE)))</f>
        <v>0</v>
      </c>
      <c r="H166" s="22" t="str">
        <f>IF(C166="","",IF(OR(D166='Gear Train '!$Q$7,D166='Gear Train '!$Q$3,D166='Gear Train '!$Q$8),"-",VLOOKUP(C166,$P$14:$S$513,4,FALSE)))</f>
        <v>-</v>
      </c>
      <c r="I166" s="23">
        <f>IF(C166="","",IF(OR(D166='Gear Train '!$Q$7,D166='Gear Train '!$Q$8,F166='Gear Train '!$Q$7),VLOOKUP(E166,$C$14:$L$513,7,FALSE),IF(D166='Gear Train '!$Q$3,VLOOKUP(C166,$P$14:$T$513,5,FALSE),VLOOKUP(E166,$C$14:$L$513,7,FALSE)*L166)))</f>
        <v>8.1964763536266947</v>
      </c>
      <c r="J166" s="23">
        <f>IF(C166="","",IF(OR(D166='Gear Train '!$Q$7,D166='Gear Train '!$Q$8,F166='Gear Train '!$Q$7),VLOOKUP(E166,$C$14:$L$513,8,FALSE),IF(D166='Gear Train '!$Q$3,E166/I166,VLOOKUP(E166,$C$14:$L$513,8,FALSE)/L166)))</f>
        <v>0.61001823030791158</v>
      </c>
      <c r="K166" s="23">
        <f t="shared" si="18"/>
        <v>219.60656291084817</v>
      </c>
      <c r="L166" s="23">
        <f>IF(C166="","",IF(OR(D166='Gear Train '!$Q$7,D166='Gear Train '!$Q$8,F166='Gear Train '!$Q$7),VLOOKUP(E166,$C$14:$L$513,10,FALSE),IF(D166='Gear Train '!$Q$3,"-",IF(F166='Gear Train '!$Q$3,1,H166/VLOOKUP(E166,$P$14:$S$513,4,FALSE)))))</f>
        <v>0.30120481927710846</v>
      </c>
      <c r="M166" s="23" t="str">
        <f t="shared" si="16"/>
        <v/>
      </c>
      <c r="N166" s="24" t="str">
        <f t="shared" si="17"/>
        <v/>
      </c>
      <c r="P166" s="18" t="s">
        <v>180</v>
      </c>
      <c r="Q166" s="18" t="s">
        <v>0</v>
      </c>
      <c r="R166" s="25"/>
      <c r="S166" s="25">
        <v>94</v>
      </c>
      <c r="T166" s="25"/>
      <c r="AF166" s="1"/>
      <c r="AG166" s="1"/>
    </row>
    <row r="167" spans="2:33">
      <c r="B167" s="17"/>
      <c r="C167" s="18" t="s">
        <v>177</v>
      </c>
      <c r="D167" s="19" t="str">
        <f t="shared" si="14"/>
        <v>Gear</v>
      </c>
      <c r="E167" s="18" t="s">
        <v>175</v>
      </c>
      <c r="F167" s="21" t="str">
        <f t="shared" si="15"/>
        <v>Axis</v>
      </c>
      <c r="G167" s="22">
        <f>IF(C167="","",IF(D167='Gear Train '!$Q$3,"-",VLOOKUP(C167,$P$14:$R$513,3,FALSE)))</f>
        <v>0</v>
      </c>
      <c r="H167" s="22">
        <f>IF(C167="","",IF(OR(D167='Gear Train '!$Q$7,D167='Gear Train '!$Q$3,D167='Gear Train '!$Q$8),"-",VLOOKUP(C167,$P$14:$S$513,4,FALSE)))</f>
        <v>27</v>
      </c>
      <c r="I167" s="23">
        <f>IF(C167="","",IF(OR(D167='Gear Train '!$Q$7,D167='Gear Train '!$Q$8,F167='Gear Train '!$Q$7),VLOOKUP(E167,$C$14:$L$513,7,FALSE),IF(D167='Gear Train '!$Q$3,VLOOKUP(C167,$P$14:$T$513,5,FALSE),VLOOKUP(E167,$C$14:$L$513,7,FALSE)*L167)))</f>
        <v>8.1964763536266947</v>
      </c>
      <c r="J167" s="23">
        <f>IF(C167="","",IF(OR(D167='Gear Train '!$Q$7,D167='Gear Train '!$Q$8,F167='Gear Train '!$Q$7),VLOOKUP(E167,$C$14:$L$513,8,FALSE),IF(D167='Gear Train '!$Q$3,E167/I167,VLOOKUP(E167,$C$14:$L$513,8,FALSE)/L167)))</f>
        <v>0.61001823030791158</v>
      </c>
      <c r="K167" s="23">
        <f t="shared" si="18"/>
        <v>219.60656291084817</v>
      </c>
      <c r="L167" s="23">
        <f>IF(C167="","",IF(OR(D167='Gear Train '!$Q$7,D167='Gear Train '!$Q$8,F167='Gear Train '!$Q$7),VLOOKUP(E167,$C$14:$L$513,10,FALSE),IF(D167='Gear Train '!$Q$3,"-",IF(F167='Gear Train '!$Q$3,1,H167/VLOOKUP(E167,$P$14:$S$513,4,FALSE)))))</f>
        <v>0.30120481927710846</v>
      </c>
      <c r="M167" s="23" t="str">
        <f t="shared" si="16"/>
        <v/>
      </c>
      <c r="N167" s="24" t="str">
        <f t="shared" si="17"/>
        <v/>
      </c>
      <c r="P167" s="18" t="s">
        <v>181</v>
      </c>
      <c r="Q167" s="18" t="s">
        <v>3</v>
      </c>
      <c r="R167" s="25"/>
      <c r="S167" s="25"/>
      <c r="T167" s="25"/>
      <c r="AF167" s="1"/>
      <c r="AG167" s="1"/>
    </row>
    <row r="168" spans="2:33">
      <c r="B168" s="17"/>
      <c r="C168" s="18" t="s">
        <v>179</v>
      </c>
      <c r="D168" s="19" t="str">
        <f t="shared" si="14"/>
        <v>Gear</v>
      </c>
      <c r="E168" s="18" t="s">
        <v>177</v>
      </c>
      <c r="F168" s="21" t="str">
        <f t="shared" si="15"/>
        <v>Gear</v>
      </c>
      <c r="G168" s="22">
        <f>IF(C168="","",IF(D168='Gear Train '!$Q$3,"-",VLOOKUP(C168,$P$14:$R$513,3,FALSE)))</f>
        <v>0</v>
      </c>
      <c r="H168" s="22">
        <f>IF(C168="","",IF(OR(D168='Gear Train '!$Q$7,D168='Gear Train '!$Q$3,D168='Gear Train '!$Q$8),"-",VLOOKUP(C168,$P$14:$S$513,4,FALSE)))</f>
        <v>90</v>
      </c>
      <c r="I168" s="23">
        <f>IF(C168="","",IF(OR(D168='Gear Train '!$Q$7,D168='Gear Train '!$Q$8,F168='Gear Train '!$Q$7),VLOOKUP(E168,$C$14:$L$513,7,FALSE),IF(D168='Gear Train '!$Q$3,VLOOKUP(C168,$P$14:$T$513,5,FALSE),VLOOKUP(E168,$C$14:$L$513,7,FALSE)*L168)))</f>
        <v>27.321587845422318</v>
      </c>
      <c r="J168" s="23">
        <f>IF(C168="","",IF(OR(D168='Gear Train '!$Q$7,D168='Gear Train '!$Q$8,F168='Gear Train '!$Q$7),VLOOKUP(E168,$C$14:$L$513,8,FALSE),IF(D168='Gear Train '!$Q$3,E168/I168,VLOOKUP(E168,$C$14:$L$513,8,FALSE)/L168)))</f>
        <v>0.18300546909237347</v>
      </c>
      <c r="K168" s="23">
        <f t="shared" si="18"/>
        <v>65.881968873254451</v>
      </c>
      <c r="L168" s="23">
        <f>IF(C168="","",IF(OR(D168='Gear Train '!$Q$7,D168='Gear Train '!$Q$8,F168='Gear Train '!$Q$7),VLOOKUP(E168,$C$14:$L$513,10,FALSE),IF(D168='Gear Train '!$Q$3,"-",IF(F168='Gear Train '!$Q$3,1,H168/VLOOKUP(E168,$P$14:$S$513,4,FALSE)))))</f>
        <v>3.3333333333333335</v>
      </c>
      <c r="M168" s="23" t="str">
        <f t="shared" si="16"/>
        <v/>
      </c>
      <c r="N168" s="24" t="str">
        <f t="shared" si="17"/>
        <v/>
      </c>
      <c r="P168" s="18" t="s">
        <v>182</v>
      </c>
      <c r="Q168" s="18" t="s">
        <v>2</v>
      </c>
      <c r="R168" s="25"/>
      <c r="S168" s="25"/>
      <c r="T168" s="25"/>
      <c r="AF168" s="1"/>
      <c r="AG168" s="1"/>
    </row>
    <row r="169" spans="2:33">
      <c r="B169" s="17"/>
      <c r="C169" s="18" t="s">
        <v>178</v>
      </c>
      <c r="D169" s="19" t="str">
        <f t="shared" si="14"/>
        <v>Axis</v>
      </c>
      <c r="E169" s="18" t="s">
        <v>179</v>
      </c>
      <c r="F169" s="21" t="str">
        <f t="shared" si="15"/>
        <v>Gear</v>
      </c>
      <c r="G169" s="22">
        <f>IF(C169="","",IF(D169='Gear Train '!$Q$3,"-",VLOOKUP(C169,$P$14:$R$513,3,FALSE)))</f>
        <v>0</v>
      </c>
      <c r="H169" s="22" t="str">
        <f>IF(C169="","",IF(OR(D169='Gear Train '!$Q$7,D169='Gear Train '!$Q$3,D169='Gear Train '!$Q$8),"-",VLOOKUP(C169,$P$14:$S$513,4,FALSE)))</f>
        <v>-</v>
      </c>
      <c r="I169" s="23">
        <f>IF(C169="","",IF(OR(D169='Gear Train '!$Q$7,D169='Gear Train '!$Q$8,F169='Gear Train '!$Q$7),VLOOKUP(E169,$C$14:$L$513,7,FALSE),IF(D169='Gear Train '!$Q$3,VLOOKUP(C169,$P$14:$T$513,5,FALSE),VLOOKUP(E169,$C$14:$L$513,7,FALSE)*L169)))</f>
        <v>27.321587845422318</v>
      </c>
      <c r="J169" s="23">
        <f>IF(C169="","",IF(OR(D169='Gear Train '!$Q$7,D169='Gear Train '!$Q$8,F169='Gear Train '!$Q$7),VLOOKUP(E169,$C$14:$L$513,8,FALSE),IF(D169='Gear Train '!$Q$3,E169/I169,VLOOKUP(E169,$C$14:$L$513,8,FALSE)/L169)))</f>
        <v>0.18300546909237347</v>
      </c>
      <c r="K169" s="23">
        <f t="shared" si="18"/>
        <v>65.881968873254451</v>
      </c>
      <c r="L169" s="23">
        <f>IF(C169="","",IF(OR(D169='Gear Train '!$Q$7,D169='Gear Train '!$Q$8,F169='Gear Train '!$Q$7),VLOOKUP(E169,$C$14:$L$513,10,FALSE),IF(D169='Gear Train '!$Q$3,"-",IF(F169='Gear Train '!$Q$3,1,H169/VLOOKUP(E169,$P$14:$S$513,4,FALSE)))))</f>
        <v>3.3333333333333335</v>
      </c>
      <c r="M169" s="23" t="str">
        <f t="shared" si="16"/>
        <v/>
      </c>
      <c r="N169" s="24" t="str">
        <f t="shared" si="17"/>
        <v/>
      </c>
      <c r="P169" s="18" t="s">
        <v>183</v>
      </c>
      <c r="Q169" s="18" t="s">
        <v>0</v>
      </c>
      <c r="R169" s="25"/>
      <c r="S169" s="25">
        <v>22</v>
      </c>
      <c r="T169" s="25"/>
      <c r="AF169" s="1"/>
      <c r="AG169" s="1"/>
    </row>
    <row r="170" spans="2:33">
      <c r="B170" s="17"/>
      <c r="C170" s="18" t="s">
        <v>181</v>
      </c>
      <c r="D170" s="19" t="str">
        <f t="shared" si="14"/>
        <v>Pointer</v>
      </c>
      <c r="E170" s="18" t="s">
        <v>178</v>
      </c>
      <c r="F170" s="21" t="str">
        <f t="shared" si="15"/>
        <v>Axis</v>
      </c>
      <c r="G170" s="22">
        <f>IF(C170="","",IF(D170='Gear Train '!$Q$3,"-",VLOOKUP(C170,$P$14:$R$513,3,FALSE)))</f>
        <v>0</v>
      </c>
      <c r="H170" s="22" t="str">
        <f>IF(C170="","",IF(OR(D170='Gear Train '!$Q$7,D170='Gear Train '!$Q$3,D170='Gear Train '!$Q$8),"-",VLOOKUP(C170,$P$14:$S$513,4,FALSE)))</f>
        <v>-</v>
      </c>
      <c r="I170" s="23">
        <f>IF(C170="","",IF(OR(D170='Gear Train '!$Q$7,D170='Gear Train '!$Q$8,F170='Gear Train '!$Q$7),VLOOKUP(E170,$C$14:$L$513,7,FALSE),IF(D170='Gear Train '!$Q$3,VLOOKUP(C170,$P$14:$T$513,5,FALSE),VLOOKUP(E170,$C$14:$L$513,7,FALSE)*L170)))</f>
        <v>27.321587845422318</v>
      </c>
      <c r="J170" s="23">
        <f>IF(C170="","",IF(OR(D170='Gear Train '!$Q$7,D170='Gear Train '!$Q$8,F170='Gear Train '!$Q$7),VLOOKUP(E170,$C$14:$L$513,8,FALSE),IF(D170='Gear Train '!$Q$3,E170/I170,VLOOKUP(E170,$C$14:$L$513,8,FALSE)/L170)))</f>
        <v>0.18300546909237347</v>
      </c>
      <c r="K170" s="23">
        <f t="shared" si="18"/>
        <v>65.881968873254451</v>
      </c>
      <c r="L170" s="23">
        <f>IF(C170="","",IF(OR(D170='Gear Train '!$Q$7,D170='Gear Train '!$Q$8,F170='Gear Train '!$Q$7),VLOOKUP(E170,$C$14:$L$513,10,FALSE),IF(D170='Gear Train '!$Q$3,"-",IF(F170='Gear Train '!$Q$3,1,H170/VLOOKUP(E170,$P$14:$S$513,4,FALSE)))))</f>
        <v>3.3333333333333335</v>
      </c>
      <c r="M170" s="23" t="str">
        <f t="shared" si="16"/>
        <v/>
      </c>
      <c r="N170" s="24" t="str">
        <f t="shared" si="17"/>
        <v/>
      </c>
      <c r="P170" s="18" t="s">
        <v>184</v>
      </c>
      <c r="Q170" s="18" t="s">
        <v>0</v>
      </c>
      <c r="R170" s="25"/>
      <c r="S170" s="25">
        <v>55</v>
      </c>
      <c r="T170" s="25"/>
      <c r="AF170" s="1"/>
      <c r="AG170" s="1"/>
    </row>
    <row r="171" spans="2:33">
      <c r="B171" s="17"/>
      <c r="C171" s="18"/>
      <c r="D171" s="19" t="str">
        <f t="shared" si="14"/>
        <v/>
      </c>
      <c r="E171" s="18"/>
      <c r="F171" s="21" t="str">
        <f t="shared" si="15"/>
        <v/>
      </c>
      <c r="G171" s="22" t="str">
        <f>IF(C171="","",IF(D171='Gear Train '!$Q$3,"-",VLOOKUP(C171,$P$14:$R$513,3,FALSE)))</f>
        <v/>
      </c>
      <c r="H171" s="22" t="str">
        <f>IF(C171="","",IF(OR(D171='Gear Train '!$Q$7,D171='Gear Train '!$Q$3,D171='Gear Train '!$Q$8),"-",VLOOKUP(C171,$P$14:$S$513,4,FALSE)))</f>
        <v/>
      </c>
      <c r="I171" s="23" t="str">
        <f>IF(C171="","",IF(OR(D171='Gear Train '!$Q$7,D171='Gear Train '!$Q$8,F171='Gear Train '!$Q$7),VLOOKUP(E171,$C$14:$L$513,7,FALSE),IF(D171='Gear Train '!$Q$3,VLOOKUP(C171,$P$14:$T$513,5,FALSE),VLOOKUP(E171,$C$14:$L$513,7,FALSE)*L171)))</f>
        <v/>
      </c>
      <c r="J171" s="23" t="str">
        <f>IF(C171="","",IF(OR(D171='Gear Train '!$Q$7,D171='Gear Train '!$Q$8,F171='Gear Train '!$Q$7),VLOOKUP(E171,$C$14:$L$513,8,FALSE),IF(D171='Gear Train '!$Q$3,E171/I171,VLOOKUP(E171,$C$14:$L$513,8,FALSE)/L171)))</f>
        <v/>
      </c>
      <c r="K171" s="23" t="str">
        <f t="shared" si="18"/>
        <v/>
      </c>
      <c r="L171" s="23" t="str">
        <f>IF(C171="","",IF(OR(D171='Gear Train '!$Q$7,D171='Gear Train '!$Q$8,F171='Gear Train '!$Q$7),VLOOKUP(E171,$C$14:$L$513,10,FALSE),IF(D171='Gear Train '!$Q$3,"-",IF(F171='Gear Train '!$Q$3,1,H171/VLOOKUP(E171,$P$14:$S$513,4,FALSE)))))</f>
        <v/>
      </c>
      <c r="M171" s="23" t="str">
        <f t="shared" si="16"/>
        <v/>
      </c>
      <c r="N171" s="24" t="str">
        <f t="shared" si="17"/>
        <v/>
      </c>
      <c r="P171" s="18" t="s">
        <v>185</v>
      </c>
      <c r="Q171" s="18" t="s">
        <v>0</v>
      </c>
      <c r="R171" s="25"/>
      <c r="S171" s="25">
        <v>127</v>
      </c>
      <c r="T171" s="25"/>
      <c r="AF171" s="1"/>
      <c r="AG171" s="1"/>
    </row>
    <row r="172" spans="2:33">
      <c r="B172" s="17"/>
      <c r="C172" s="18" t="s">
        <v>146</v>
      </c>
      <c r="D172" s="19" t="str">
        <f t="shared" si="14"/>
        <v>Gear</v>
      </c>
      <c r="E172" s="18" t="s">
        <v>178</v>
      </c>
      <c r="F172" s="21" t="str">
        <f t="shared" si="15"/>
        <v>Axis</v>
      </c>
      <c r="G172" s="22">
        <f>IF(C172="","",IF(D172='Gear Train '!$Q$3,"-",VLOOKUP(C172,$P$14:$R$513,3,FALSE)))</f>
        <v>0</v>
      </c>
      <c r="H172" s="22">
        <f>IF(C172="","",IF(OR(D172='Gear Train '!$Q$7,D172='Gear Train '!$Q$3,D172='Gear Train '!$Q$8),"-",VLOOKUP(C172,$P$14:$S$513,4,FALSE)))</f>
        <v>7</v>
      </c>
      <c r="I172" s="23">
        <f>IF(C172="","",IF(OR(D172='Gear Train '!$Q$7,D172='Gear Train '!$Q$8,F172='Gear Train '!$Q$7),VLOOKUP(E172,$C$14:$L$513,7,FALSE),IF(D172='Gear Train '!$Q$3,VLOOKUP(C172,$P$14:$T$513,5,FALSE),VLOOKUP(E172,$C$14:$L$513,7,FALSE)*L172)))</f>
        <v>27.321587845422318</v>
      </c>
      <c r="J172" s="23">
        <f>IF(C172="","",IF(OR(D172='Gear Train '!$Q$7,D172='Gear Train '!$Q$8,F172='Gear Train '!$Q$7),VLOOKUP(E172,$C$14:$L$513,8,FALSE),IF(D172='Gear Train '!$Q$3,E172/I172,VLOOKUP(E172,$C$14:$L$513,8,FALSE)/L172)))</f>
        <v>0.18300546909237347</v>
      </c>
      <c r="K172" s="23">
        <f t="shared" si="18"/>
        <v>65.881968873254451</v>
      </c>
      <c r="L172" s="23">
        <f>IF(C172="","",IF(OR(D172='Gear Train '!$Q$7,D172='Gear Train '!$Q$8,F172='Gear Train '!$Q$7),VLOOKUP(E172,$C$14:$L$513,10,FALSE),IF(D172='Gear Train '!$Q$3,"-",IF(F172='Gear Train '!$Q$3,1,H172/VLOOKUP(E172,$P$14:$S$513,4,FALSE)))))</f>
        <v>3.3333333333333335</v>
      </c>
      <c r="M172" s="23" t="str">
        <f t="shared" si="16"/>
        <v/>
      </c>
      <c r="N172" s="24" t="str">
        <f t="shared" si="17"/>
        <v/>
      </c>
      <c r="P172" s="18" t="s">
        <v>186</v>
      </c>
      <c r="Q172" s="18" t="s">
        <v>3</v>
      </c>
      <c r="R172" s="25"/>
      <c r="S172" s="25"/>
      <c r="T172" s="25"/>
      <c r="AF172" s="1"/>
      <c r="AG172" s="1"/>
    </row>
    <row r="173" spans="2:33">
      <c r="B173" s="17"/>
      <c r="C173" s="18" t="s">
        <v>150</v>
      </c>
      <c r="D173" s="19" t="str">
        <f t="shared" si="14"/>
        <v>Gear</v>
      </c>
      <c r="E173" s="18" t="s">
        <v>146</v>
      </c>
      <c r="F173" s="21" t="str">
        <f t="shared" si="15"/>
        <v>Gear</v>
      </c>
      <c r="G173" s="22">
        <f>IF(C173="","",IF(D173='Gear Train '!$Q$3,"-",VLOOKUP(C173,$P$14:$R$513,3,FALSE)))</f>
        <v>0</v>
      </c>
      <c r="H173" s="22">
        <f>IF(C173="","",IF(OR(D173='Gear Train '!$Q$7,D173='Gear Train '!$Q$3,D173='Gear Train '!$Q$8),"-",VLOOKUP(C173,$P$14:$S$513,4,FALSE)))</f>
        <v>53</v>
      </c>
      <c r="I173" s="23">
        <f>IF(C173="","",IF(OR(D173='Gear Train '!$Q$7,D173='Gear Train '!$Q$8,F173='Gear Train '!$Q$7),VLOOKUP(E173,$C$14:$L$513,7,FALSE),IF(D173='Gear Train '!$Q$3,VLOOKUP(C173,$P$14:$T$513,5,FALSE),VLOOKUP(E173,$C$14:$L$513,7,FALSE)*L173)))</f>
        <v>27.212301494040624</v>
      </c>
      <c r="J173" s="23">
        <f>IF(C173="","",IF(OR(D173='Gear Train '!$Q$7,D173='Gear Train '!$Q$8,F173='Gear Train '!$Q$7),VLOOKUP(E173,$C$14:$L$513,8,FALSE),IF(D173='Gear Train '!$Q$3,E173/I173,VLOOKUP(E173,$C$14:$L$513,8,FALSE)/L173)))</f>
        <v>0.18374043081563604</v>
      </c>
      <c r="K173" s="23">
        <f t="shared" si="18"/>
        <v>66.146555093628976</v>
      </c>
      <c r="L173" s="23">
        <f>IF(C173="","",IF(OR(D173='Gear Train '!$Q$7,D173='Gear Train '!$Q$8,F173='Gear Train '!$Q$7),VLOOKUP(E173,$C$14:$L$513,10,FALSE),IF(D173='Gear Train '!$Q$3,"-",IF(F173='Gear Train '!$Q$3,1,H173/VLOOKUP(E173,$P$14:$S$513,4,FALSE)))))</f>
        <v>7.5714285714285712</v>
      </c>
      <c r="M173" s="23" t="str">
        <f t="shared" si="16"/>
        <v/>
      </c>
      <c r="N173" s="24" t="str">
        <f t="shared" si="17"/>
        <v/>
      </c>
      <c r="P173" s="18"/>
      <c r="Q173" s="18"/>
      <c r="R173" s="25"/>
      <c r="S173" s="25"/>
      <c r="T173" s="25"/>
      <c r="AF173" s="1"/>
      <c r="AG173" s="1"/>
    </row>
    <row r="174" spans="2:33">
      <c r="B174" s="17"/>
      <c r="C174" s="18" t="s">
        <v>149</v>
      </c>
      <c r="D174" s="19" t="str">
        <f t="shared" si="14"/>
        <v>Axis</v>
      </c>
      <c r="E174" s="18" t="s">
        <v>150</v>
      </c>
      <c r="F174" s="21" t="str">
        <f t="shared" si="15"/>
        <v>Gear</v>
      </c>
      <c r="G174" s="22">
        <f>IF(C174="","",IF(D174='Gear Train '!$Q$3,"-",VLOOKUP(C174,$P$14:$R$513,3,FALSE)))</f>
        <v>0</v>
      </c>
      <c r="H174" s="22" t="str">
        <f>IF(C174="","",IF(OR(D174='Gear Train '!$Q$7,D174='Gear Train '!$Q$3,D174='Gear Train '!$Q$8),"-",VLOOKUP(C174,$P$14:$S$513,4,FALSE)))</f>
        <v>-</v>
      </c>
      <c r="I174" s="23">
        <f>IF(C174="","",IF(OR(D174='Gear Train '!$Q$7,D174='Gear Train '!$Q$8,F174='Gear Train '!$Q$7),VLOOKUP(E174,$C$14:$L$513,7,FALSE),IF(D174='Gear Train '!$Q$3,VLOOKUP(C174,$P$14:$T$513,5,FALSE),VLOOKUP(E174,$C$14:$L$513,7,FALSE)*L174)))</f>
        <v>27.212301494040624</v>
      </c>
      <c r="J174" s="23">
        <f>IF(C174="","",IF(OR(D174='Gear Train '!$Q$7,D174='Gear Train '!$Q$8,F174='Gear Train '!$Q$7),VLOOKUP(E174,$C$14:$L$513,8,FALSE),IF(D174='Gear Train '!$Q$3,E174/I174,VLOOKUP(E174,$C$14:$L$513,8,FALSE)/L174)))</f>
        <v>0.18374043081563604</v>
      </c>
      <c r="K174" s="23">
        <f t="shared" si="18"/>
        <v>66.146555093628976</v>
      </c>
      <c r="L174" s="23">
        <f>IF(C174="","",IF(OR(D174='Gear Train '!$Q$7,D174='Gear Train '!$Q$8,F174='Gear Train '!$Q$7),VLOOKUP(E174,$C$14:$L$513,10,FALSE),IF(D174='Gear Train '!$Q$3,"-",IF(F174='Gear Train '!$Q$3,1,H174/VLOOKUP(E174,$P$14:$S$513,4,FALSE)))))</f>
        <v>7.5714285714285712</v>
      </c>
      <c r="M174" s="23" t="str">
        <f t="shared" si="16"/>
        <v/>
      </c>
      <c r="N174" s="24" t="str">
        <f t="shared" si="17"/>
        <v/>
      </c>
      <c r="P174" s="18"/>
      <c r="Q174" s="18"/>
      <c r="R174" s="25"/>
      <c r="S174" s="25"/>
      <c r="T174" s="25"/>
      <c r="AF174" s="1"/>
      <c r="AG174" s="1"/>
    </row>
    <row r="175" spans="2:33">
      <c r="B175" s="17"/>
      <c r="C175" s="18" t="s">
        <v>151</v>
      </c>
      <c r="D175" s="19" t="str">
        <f t="shared" si="14"/>
        <v>Gear</v>
      </c>
      <c r="E175" s="18" t="s">
        <v>149</v>
      </c>
      <c r="F175" s="21" t="str">
        <f t="shared" si="15"/>
        <v>Axis</v>
      </c>
      <c r="G175" s="22">
        <f>IF(C175="","",IF(D175='Gear Train '!$Q$3,"-",VLOOKUP(C175,$P$14:$R$513,3,FALSE)))</f>
        <v>0</v>
      </c>
      <c r="H175" s="22">
        <f>IF(C175="","",IF(OR(D175='Gear Train '!$Q$7,D175='Gear Train '!$Q$3,D175='Gear Train '!$Q$8),"-",VLOOKUP(C175,$P$14:$S$513,4,FALSE)))</f>
        <v>83</v>
      </c>
      <c r="I175" s="23">
        <f>IF(C175="","",IF(OR(D175='Gear Train '!$Q$7,D175='Gear Train '!$Q$8,F175='Gear Train '!$Q$7),VLOOKUP(E175,$C$14:$L$513,7,FALSE),IF(D175='Gear Train '!$Q$3,VLOOKUP(C175,$P$14:$T$513,5,FALSE),VLOOKUP(E175,$C$14:$L$513,7,FALSE)*L175)))</f>
        <v>27.212301494040624</v>
      </c>
      <c r="J175" s="23">
        <f>IF(C175="","",IF(OR(D175='Gear Train '!$Q$7,D175='Gear Train '!$Q$8,F175='Gear Train '!$Q$7),VLOOKUP(E175,$C$14:$L$513,8,FALSE),IF(D175='Gear Train '!$Q$3,E175/I175,VLOOKUP(E175,$C$14:$L$513,8,FALSE)/L175)))</f>
        <v>0.18374043081563604</v>
      </c>
      <c r="K175" s="23">
        <f t="shared" si="18"/>
        <v>66.146555093628976</v>
      </c>
      <c r="L175" s="23">
        <f>IF(C175="","",IF(OR(D175='Gear Train '!$Q$7,D175='Gear Train '!$Q$8,F175='Gear Train '!$Q$7),VLOOKUP(E175,$C$14:$L$513,10,FALSE),IF(D175='Gear Train '!$Q$3,"-",IF(F175='Gear Train '!$Q$3,1,H175/VLOOKUP(E175,$P$14:$S$513,4,FALSE)))))</f>
        <v>7.5714285714285712</v>
      </c>
      <c r="M175" s="23" t="str">
        <f t="shared" si="16"/>
        <v/>
      </c>
      <c r="N175" s="24" t="str">
        <f t="shared" si="17"/>
        <v/>
      </c>
      <c r="P175" s="18"/>
      <c r="Q175" s="18"/>
      <c r="R175" s="25"/>
      <c r="S175" s="25"/>
      <c r="T175" s="25"/>
      <c r="AF175" s="1"/>
      <c r="AG175" s="1"/>
    </row>
    <row r="176" spans="2:33">
      <c r="B176" s="17"/>
      <c r="C176" s="18" t="s">
        <v>174</v>
      </c>
      <c r="D176" s="19" t="str">
        <f t="shared" si="14"/>
        <v>Gear</v>
      </c>
      <c r="E176" s="18" t="s">
        <v>151</v>
      </c>
      <c r="F176" s="21" t="str">
        <f t="shared" si="15"/>
        <v>Gear</v>
      </c>
      <c r="G176" s="22">
        <f>IF(C176="","",IF(D176='Gear Train '!$Q$3,"-",VLOOKUP(C176,$P$14:$R$513,3,FALSE)))</f>
        <v>0</v>
      </c>
      <c r="H176" s="22">
        <f>IF(C176="","",IF(OR(D176='Gear Train '!$Q$7,D176='Gear Train '!$Q$3,D176='Gear Train '!$Q$8),"-",VLOOKUP(C176,$P$14:$S$513,4,FALSE)))</f>
        <v>30</v>
      </c>
      <c r="I176" s="23">
        <f>IF(C176="","",IF(OR(D176='Gear Train '!$Q$7,D176='Gear Train '!$Q$8,F176='Gear Train '!$Q$7),VLOOKUP(E176,$C$14:$L$513,7,FALSE),IF(D176='Gear Train '!$Q$3,VLOOKUP(C176,$P$14:$T$513,5,FALSE),VLOOKUP(E176,$C$14:$L$513,7,FALSE)*L176)))</f>
        <v>9.8357716243520326</v>
      </c>
      <c r="J176" s="23">
        <f>IF(C176="","",IF(OR(D176='Gear Train '!$Q$7,D176='Gear Train '!$Q$8,F176='Gear Train '!$Q$7),VLOOKUP(E176,$C$14:$L$513,8,FALSE),IF(D176='Gear Train '!$Q$3,E176/I176,VLOOKUP(E176,$C$14:$L$513,8,FALSE)/L176)))</f>
        <v>0.50834852525659302</v>
      </c>
      <c r="K176" s="23">
        <f t="shared" si="18"/>
        <v>183.00546909237349</v>
      </c>
      <c r="L176" s="23">
        <f>IF(C176="","",IF(OR(D176='Gear Train '!$Q$7,D176='Gear Train '!$Q$8,F176='Gear Train '!$Q$7),VLOOKUP(E176,$C$14:$L$513,10,FALSE),IF(D176='Gear Train '!$Q$3,"-",IF(F176='Gear Train '!$Q$3,1,H176/VLOOKUP(E176,$P$14:$S$513,4,FALSE)))))</f>
        <v>0.36144578313253012</v>
      </c>
      <c r="M176" s="23" t="str">
        <f t="shared" si="16"/>
        <v/>
      </c>
      <c r="N176" s="24" t="str">
        <f t="shared" si="17"/>
        <v/>
      </c>
      <c r="P176" s="18"/>
      <c r="Q176" s="18"/>
      <c r="R176" s="25"/>
      <c r="S176" s="25"/>
      <c r="T176" s="25"/>
      <c r="AF176" s="1"/>
      <c r="AG176" s="1"/>
    </row>
    <row r="177" spans="2:33">
      <c r="B177" s="17"/>
      <c r="C177" s="18" t="s">
        <v>172</v>
      </c>
      <c r="D177" s="19" t="str">
        <f t="shared" si="14"/>
        <v>Axis</v>
      </c>
      <c r="E177" s="18" t="s">
        <v>174</v>
      </c>
      <c r="F177" s="21" t="str">
        <f t="shared" si="15"/>
        <v>Gear</v>
      </c>
      <c r="G177" s="22">
        <f>IF(C177="","",IF(D177='Gear Train '!$Q$3,"-",VLOOKUP(C177,$P$14:$R$513,3,FALSE)))</f>
        <v>0</v>
      </c>
      <c r="H177" s="22" t="str">
        <f>IF(C177="","",IF(OR(D177='Gear Train '!$Q$7,D177='Gear Train '!$Q$3,D177='Gear Train '!$Q$8),"-",VLOOKUP(C177,$P$14:$S$513,4,FALSE)))</f>
        <v>-</v>
      </c>
      <c r="I177" s="23">
        <f>IF(C177="","",IF(OR(D177='Gear Train '!$Q$7,D177='Gear Train '!$Q$8,F177='Gear Train '!$Q$7),VLOOKUP(E177,$C$14:$L$513,7,FALSE),IF(D177='Gear Train '!$Q$3,VLOOKUP(C177,$P$14:$T$513,5,FALSE),VLOOKUP(E177,$C$14:$L$513,7,FALSE)*L177)))</f>
        <v>9.8357716243520326</v>
      </c>
      <c r="J177" s="23">
        <f>IF(C177="","",IF(OR(D177='Gear Train '!$Q$7,D177='Gear Train '!$Q$8,F177='Gear Train '!$Q$7),VLOOKUP(E177,$C$14:$L$513,8,FALSE),IF(D177='Gear Train '!$Q$3,E177/I177,VLOOKUP(E177,$C$14:$L$513,8,FALSE)/L177)))</f>
        <v>0.50834852525659302</v>
      </c>
      <c r="K177" s="23">
        <f t="shared" si="18"/>
        <v>183.00546909237349</v>
      </c>
      <c r="L177" s="23">
        <f>IF(C177="","",IF(OR(D177='Gear Train '!$Q$7,D177='Gear Train '!$Q$8,F177='Gear Train '!$Q$7),VLOOKUP(E177,$C$14:$L$513,10,FALSE),IF(D177='Gear Train '!$Q$3,"-",IF(F177='Gear Train '!$Q$3,1,H177/VLOOKUP(E177,$P$14:$S$513,4,FALSE)))))</f>
        <v>0.36144578313253012</v>
      </c>
      <c r="M177" s="23" t="str">
        <f t="shared" si="16"/>
        <v/>
      </c>
      <c r="N177" s="24" t="str">
        <f t="shared" si="17"/>
        <v/>
      </c>
      <c r="P177" s="18"/>
      <c r="Q177" s="18"/>
      <c r="R177" s="25"/>
      <c r="S177" s="25"/>
      <c r="T177" s="25"/>
      <c r="AF177" s="1"/>
      <c r="AG177" s="1"/>
    </row>
    <row r="178" spans="2:33">
      <c r="B178" s="17"/>
      <c r="C178" s="18" t="s">
        <v>173</v>
      </c>
      <c r="D178" s="19" t="str">
        <f t="shared" si="14"/>
        <v>Gear</v>
      </c>
      <c r="E178" s="18" t="s">
        <v>172</v>
      </c>
      <c r="F178" s="21" t="str">
        <f t="shared" si="15"/>
        <v>Axis</v>
      </c>
      <c r="G178" s="22">
        <f>IF(C178="","",IF(D178='Gear Train '!$Q$3,"-",VLOOKUP(C178,$P$14:$R$513,3,FALSE)))</f>
        <v>0</v>
      </c>
      <c r="H178" s="22">
        <f>IF(C178="","",IF(OR(D178='Gear Train '!$Q$7,D178='Gear Train '!$Q$3,D178='Gear Train '!$Q$8),"-",VLOOKUP(C178,$P$14:$S$513,4,FALSE)))</f>
        <v>27</v>
      </c>
      <c r="I178" s="23">
        <f>IF(C178="","",IF(OR(D178='Gear Train '!$Q$7,D178='Gear Train '!$Q$8,F178='Gear Train '!$Q$7),VLOOKUP(E178,$C$14:$L$513,7,FALSE),IF(D178='Gear Train '!$Q$3,VLOOKUP(C178,$P$14:$T$513,5,FALSE),VLOOKUP(E178,$C$14:$L$513,7,FALSE)*L178)))</f>
        <v>9.8357716243520326</v>
      </c>
      <c r="J178" s="23">
        <f>IF(C178="","",IF(OR(D178='Gear Train '!$Q$7,D178='Gear Train '!$Q$8,F178='Gear Train '!$Q$7),VLOOKUP(E178,$C$14:$L$513,8,FALSE),IF(D178='Gear Train '!$Q$3,E178/I178,VLOOKUP(E178,$C$14:$L$513,8,FALSE)/L178)))</f>
        <v>0.50834852525659302</v>
      </c>
      <c r="K178" s="23">
        <f t="shared" si="18"/>
        <v>183.00546909237349</v>
      </c>
      <c r="L178" s="23">
        <f>IF(C178="","",IF(OR(D178='Gear Train '!$Q$7,D178='Gear Train '!$Q$8,F178='Gear Train '!$Q$7),VLOOKUP(E178,$C$14:$L$513,10,FALSE),IF(D178='Gear Train '!$Q$3,"-",IF(F178='Gear Train '!$Q$3,1,H178/VLOOKUP(E178,$P$14:$S$513,4,FALSE)))))</f>
        <v>0.36144578313253012</v>
      </c>
      <c r="M178" s="23" t="str">
        <f t="shared" si="16"/>
        <v/>
      </c>
      <c r="N178" s="24" t="str">
        <f t="shared" si="17"/>
        <v/>
      </c>
      <c r="P178" s="18"/>
      <c r="Q178" s="18"/>
      <c r="R178" s="25"/>
      <c r="S178" s="25"/>
      <c r="T178" s="25"/>
      <c r="AF178" s="1"/>
      <c r="AG178" s="1"/>
    </row>
    <row r="179" spans="2:33">
      <c r="B179" s="17"/>
      <c r="C179" s="18" t="s">
        <v>158</v>
      </c>
      <c r="D179" s="19" t="str">
        <f t="shared" si="14"/>
        <v>Gear</v>
      </c>
      <c r="E179" s="18" t="s">
        <v>173</v>
      </c>
      <c r="F179" s="21" t="str">
        <f t="shared" si="15"/>
        <v>Gear</v>
      </c>
      <c r="G179" s="22">
        <f>IF(C179="","",IF(D179='Gear Train '!$Q$3,"-",VLOOKUP(C179,$P$14:$R$513,3,FALSE)))</f>
        <v>0</v>
      </c>
      <c r="H179" s="22">
        <f>IF(C179="","",IF(OR(D179='Gear Train '!$Q$7,D179='Gear Train '!$Q$3,D179='Gear Train '!$Q$8),"-",VLOOKUP(C179,$P$14:$S$513,4,FALSE)))</f>
        <v>75</v>
      </c>
      <c r="I179" s="23">
        <f>IF(C179="","",IF(OR(D179='Gear Train '!$Q$7,D179='Gear Train '!$Q$8,F179='Gear Train '!$Q$7),VLOOKUP(E179,$C$14:$L$513,7,FALSE),IF(D179='Gear Train '!$Q$3,VLOOKUP(C179,$P$14:$T$513,5,FALSE),VLOOKUP(E179,$C$14:$L$513,7,FALSE)*L179)))</f>
        <v>27.321587845422311</v>
      </c>
      <c r="J179" s="23">
        <f>IF(C179="","",IF(OR(D179='Gear Train '!$Q$7,D179='Gear Train '!$Q$8,F179='Gear Train '!$Q$7),VLOOKUP(E179,$C$14:$L$513,8,FALSE),IF(D179='Gear Train '!$Q$3,E179/I179,VLOOKUP(E179,$C$14:$L$513,8,FALSE)/L179)))</f>
        <v>0.1830054690923735</v>
      </c>
      <c r="K179" s="23">
        <f t="shared" si="18"/>
        <v>65.881968873254465</v>
      </c>
      <c r="L179" s="23">
        <f>IF(C179="","",IF(OR(D179='Gear Train '!$Q$7,D179='Gear Train '!$Q$8,F179='Gear Train '!$Q$7),VLOOKUP(E179,$C$14:$L$513,10,FALSE),IF(D179='Gear Train '!$Q$3,"-",IF(F179='Gear Train '!$Q$3,1,H179/VLOOKUP(E179,$P$14:$S$513,4,FALSE)))))</f>
        <v>2.7777777777777777</v>
      </c>
      <c r="M179" s="23" t="str">
        <f t="shared" si="16"/>
        <v/>
      </c>
      <c r="N179" s="24" t="str">
        <f t="shared" si="17"/>
        <v/>
      </c>
      <c r="P179" s="18"/>
      <c r="Q179" s="18"/>
      <c r="R179" s="25"/>
      <c r="S179" s="25"/>
      <c r="T179" s="25"/>
      <c r="AF179" s="1"/>
      <c r="AG179" s="1"/>
    </row>
    <row r="180" spans="2:33">
      <c r="B180" s="17"/>
      <c r="C180" s="18" t="s">
        <v>157</v>
      </c>
      <c r="D180" s="19" t="str">
        <f t="shared" si="14"/>
        <v>Axis</v>
      </c>
      <c r="E180" s="18" t="s">
        <v>158</v>
      </c>
      <c r="F180" s="21" t="str">
        <f t="shared" si="15"/>
        <v>Gear</v>
      </c>
      <c r="G180" s="22">
        <f>IF(C180="","",IF(D180='Gear Train '!$Q$3,"-",VLOOKUP(C180,$P$14:$R$513,3,FALSE)))</f>
        <v>0</v>
      </c>
      <c r="H180" s="22" t="str">
        <f>IF(C180="","",IF(OR(D180='Gear Train '!$Q$7,D180='Gear Train '!$Q$3,D180='Gear Train '!$Q$8),"-",VLOOKUP(C180,$P$14:$S$513,4,FALSE)))</f>
        <v>-</v>
      </c>
      <c r="I180" s="23">
        <f>IF(C180="","",IF(OR(D180='Gear Train '!$Q$7,D180='Gear Train '!$Q$8,F180='Gear Train '!$Q$7),VLOOKUP(E180,$C$14:$L$513,7,FALSE),IF(D180='Gear Train '!$Q$3,VLOOKUP(C180,$P$14:$T$513,5,FALSE),VLOOKUP(E180,$C$14:$L$513,7,FALSE)*L180)))</f>
        <v>27.321587845422311</v>
      </c>
      <c r="J180" s="23">
        <f>IF(C180="","",IF(OR(D180='Gear Train '!$Q$7,D180='Gear Train '!$Q$8,F180='Gear Train '!$Q$7),VLOOKUP(E180,$C$14:$L$513,8,FALSE),IF(D180='Gear Train '!$Q$3,E180/I180,VLOOKUP(E180,$C$14:$L$513,8,FALSE)/L180)))</f>
        <v>0.1830054690923735</v>
      </c>
      <c r="K180" s="23">
        <f t="shared" si="18"/>
        <v>65.881968873254465</v>
      </c>
      <c r="L180" s="23">
        <f>IF(C180="","",IF(OR(D180='Gear Train '!$Q$7,D180='Gear Train '!$Q$8,F180='Gear Train '!$Q$7),VLOOKUP(E180,$C$14:$L$513,10,FALSE),IF(D180='Gear Train '!$Q$3,"-",IF(F180='Gear Train '!$Q$3,1,H180/VLOOKUP(E180,$P$14:$S$513,4,FALSE)))))</f>
        <v>2.7777777777777777</v>
      </c>
      <c r="M180" s="23" t="str">
        <f t="shared" si="16"/>
        <v/>
      </c>
      <c r="N180" s="24" t="str">
        <f t="shared" si="17"/>
        <v/>
      </c>
      <c r="P180" s="18"/>
      <c r="Q180" s="18"/>
      <c r="R180" s="25"/>
      <c r="S180" s="25"/>
      <c r="T180" s="25"/>
      <c r="AF180" s="1"/>
      <c r="AG180" s="1"/>
    </row>
    <row r="181" spans="2:33">
      <c r="B181" s="17"/>
      <c r="C181" s="18" t="s">
        <v>159</v>
      </c>
      <c r="D181" s="19" t="str">
        <f t="shared" si="14"/>
        <v>Gear</v>
      </c>
      <c r="E181" s="18" t="s">
        <v>157</v>
      </c>
      <c r="F181" s="21" t="str">
        <f t="shared" si="15"/>
        <v>Axis</v>
      </c>
      <c r="G181" s="22">
        <f>IF(C181="","",IF(D181='Gear Train '!$Q$3,"-",VLOOKUP(C181,$P$14:$R$513,3,FALSE)))</f>
        <v>0</v>
      </c>
      <c r="H181" s="22">
        <f>IF(C181="","",IF(OR(D181='Gear Train '!$Q$7,D181='Gear Train '!$Q$3,D181='Gear Train '!$Q$8),"-",VLOOKUP(C181,$P$14:$S$513,4,FALSE)))</f>
        <v>94</v>
      </c>
      <c r="I181" s="23">
        <f>IF(C181="","",IF(OR(D181='Gear Train '!$Q$7,D181='Gear Train '!$Q$8,F181='Gear Train '!$Q$7),VLOOKUP(E181,$C$14:$L$513,7,FALSE),IF(D181='Gear Train '!$Q$3,VLOOKUP(C181,$P$14:$T$513,5,FALSE),VLOOKUP(E181,$C$14:$L$513,7,FALSE)*L181)))</f>
        <v>27.321587845422311</v>
      </c>
      <c r="J181" s="23">
        <f>IF(C181="","",IF(OR(D181='Gear Train '!$Q$7,D181='Gear Train '!$Q$8,F181='Gear Train '!$Q$7),VLOOKUP(E181,$C$14:$L$513,8,FALSE),IF(D181='Gear Train '!$Q$3,E181/I181,VLOOKUP(E181,$C$14:$L$513,8,FALSE)/L181)))</f>
        <v>0.1830054690923735</v>
      </c>
      <c r="K181" s="23">
        <f t="shared" si="18"/>
        <v>65.881968873254465</v>
      </c>
      <c r="L181" s="23">
        <f>IF(C181="","",IF(OR(D181='Gear Train '!$Q$7,D181='Gear Train '!$Q$8,F181='Gear Train '!$Q$7),VLOOKUP(E181,$C$14:$L$513,10,FALSE),IF(D181='Gear Train '!$Q$3,"-",IF(F181='Gear Train '!$Q$3,1,H181/VLOOKUP(E181,$P$14:$S$513,4,FALSE)))))</f>
        <v>2.7777777777777777</v>
      </c>
      <c r="M181" s="23" t="str">
        <f t="shared" si="16"/>
        <v/>
      </c>
      <c r="N181" s="24" t="str">
        <f t="shared" si="17"/>
        <v/>
      </c>
      <c r="P181" s="18"/>
      <c r="Q181" s="18"/>
      <c r="R181" s="25"/>
      <c r="S181" s="25"/>
      <c r="T181" s="25"/>
      <c r="AF181" s="1"/>
      <c r="AG181" s="1"/>
    </row>
    <row r="182" spans="2:33">
      <c r="B182" s="17"/>
      <c r="C182" s="18" t="s">
        <v>169</v>
      </c>
      <c r="D182" s="19" t="str">
        <f t="shared" si="14"/>
        <v>Gear</v>
      </c>
      <c r="E182" s="18" t="s">
        <v>159</v>
      </c>
      <c r="F182" s="21" t="str">
        <f t="shared" si="15"/>
        <v>Gear</v>
      </c>
      <c r="G182" s="22">
        <f>IF(C182="","",IF(D182='Gear Train '!$Q$3,"-",VLOOKUP(C182,$P$14:$R$513,3,FALSE)))</f>
        <v>0</v>
      </c>
      <c r="H182" s="22">
        <f>IF(C182="","",IF(OR(D182='Gear Train '!$Q$7,D182='Gear Train '!$Q$3,D182='Gear Train '!$Q$8),"-",VLOOKUP(C182,$P$14:$S$513,4,FALSE)))</f>
        <v>8</v>
      </c>
      <c r="I182" s="23">
        <f>IF(C182="","",IF(OR(D182='Gear Train '!$Q$7,D182='Gear Train '!$Q$8,F182='Gear Train '!$Q$7),VLOOKUP(E182,$C$14:$L$513,7,FALSE),IF(D182='Gear Train '!$Q$3,VLOOKUP(C182,$P$14:$T$513,5,FALSE),VLOOKUP(E182,$C$14:$L$513,7,FALSE)*L182)))</f>
        <v>2.3252415187593454</v>
      </c>
      <c r="J182" s="23">
        <f>IF(C182="","",IF(OR(D182='Gear Train '!$Q$7,D182='Gear Train '!$Q$8,F182='Gear Train '!$Q$7),VLOOKUP(E182,$C$14:$L$513,8,FALSE),IF(D182='Gear Train '!$Q$3,E182/I182,VLOOKUP(E182,$C$14:$L$513,8,FALSE)/L182)))</f>
        <v>2.1503142618353888</v>
      </c>
      <c r="K182" s="23">
        <f t="shared" si="18"/>
        <v>54.113134260739912</v>
      </c>
      <c r="L182" s="23">
        <f>IF(C182="","",IF(OR(D182='Gear Train '!$Q$7,D182='Gear Train '!$Q$8,F182='Gear Train '!$Q$7),VLOOKUP(E182,$C$14:$L$513,10,FALSE),IF(D182='Gear Train '!$Q$3,"-",IF(F182='Gear Train '!$Q$3,1,H182/VLOOKUP(E182,$P$14:$S$513,4,FALSE)))))</f>
        <v>8.5106382978723402E-2</v>
      </c>
      <c r="M182" s="23" t="str">
        <f t="shared" si="16"/>
        <v/>
      </c>
      <c r="N182" s="24" t="str">
        <f t="shared" si="17"/>
        <v/>
      </c>
      <c r="P182" s="18"/>
      <c r="Q182" s="18"/>
      <c r="R182" s="25"/>
      <c r="S182" s="25"/>
      <c r="T182" s="25"/>
      <c r="AF182" s="1"/>
      <c r="AG182" s="1"/>
    </row>
    <row r="183" spans="2:33">
      <c r="B183" s="17"/>
      <c r="C183" s="18" t="s">
        <v>168</v>
      </c>
      <c r="D183" s="19" t="str">
        <f t="shared" si="14"/>
        <v>Axis</v>
      </c>
      <c r="E183" s="18" t="s">
        <v>169</v>
      </c>
      <c r="F183" s="21" t="str">
        <f t="shared" si="15"/>
        <v>Gear</v>
      </c>
      <c r="G183" s="22">
        <f>IF(C183="","",IF(D183='Gear Train '!$Q$3,"-",VLOOKUP(C183,$P$14:$R$513,3,FALSE)))</f>
        <v>0</v>
      </c>
      <c r="H183" s="22" t="str">
        <f>IF(C183="","",IF(OR(D183='Gear Train '!$Q$7,D183='Gear Train '!$Q$3,D183='Gear Train '!$Q$8),"-",VLOOKUP(C183,$P$14:$S$513,4,FALSE)))</f>
        <v>-</v>
      </c>
      <c r="I183" s="23">
        <f>IF(C183="","",IF(OR(D183='Gear Train '!$Q$7,D183='Gear Train '!$Q$8,F183='Gear Train '!$Q$7),VLOOKUP(E183,$C$14:$L$513,7,FALSE),IF(D183='Gear Train '!$Q$3,VLOOKUP(C183,$P$14:$T$513,5,FALSE),VLOOKUP(E183,$C$14:$L$513,7,FALSE)*L183)))</f>
        <v>2.3252415187593454</v>
      </c>
      <c r="J183" s="23">
        <f>IF(C183="","",IF(OR(D183='Gear Train '!$Q$7,D183='Gear Train '!$Q$8,F183='Gear Train '!$Q$7),VLOOKUP(E183,$C$14:$L$513,8,FALSE),IF(D183='Gear Train '!$Q$3,E183/I183,VLOOKUP(E183,$C$14:$L$513,8,FALSE)/L183)))</f>
        <v>2.1503142618353888</v>
      </c>
      <c r="K183" s="23">
        <f t="shared" si="18"/>
        <v>54.113134260739912</v>
      </c>
      <c r="L183" s="23">
        <f>IF(C183="","",IF(OR(D183='Gear Train '!$Q$7,D183='Gear Train '!$Q$8,F183='Gear Train '!$Q$7),VLOOKUP(E183,$C$14:$L$513,10,FALSE),IF(D183='Gear Train '!$Q$3,"-",IF(F183='Gear Train '!$Q$3,1,H183/VLOOKUP(E183,$P$14:$S$513,4,FALSE)))))</f>
        <v>8.5106382978723402E-2</v>
      </c>
      <c r="M183" s="23" t="str">
        <f t="shared" si="16"/>
        <v/>
      </c>
      <c r="N183" s="24" t="str">
        <f t="shared" si="17"/>
        <v/>
      </c>
      <c r="P183" s="18"/>
      <c r="Q183" s="18"/>
      <c r="R183" s="25"/>
      <c r="S183" s="25"/>
      <c r="T183" s="25"/>
      <c r="AF183" s="1"/>
      <c r="AG183" s="1"/>
    </row>
    <row r="184" spans="2:33">
      <c r="B184" s="17"/>
      <c r="C184" s="18" t="s">
        <v>170</v>
      </c>
      <c r="D184" s="19" t="str">
        <f t="shared" si="14"/>
        <v>Gear</v>
      </c>
      <c r="E184" s="18" t="s">
        <v>168</v>
      </c>
      <c r="F184" s="21" t="str">
        <f t="shared" si="15"/>
        <v>Axis</v>
      </c>
      <c r="G184" s="22">
        <f>IF(C184="","",IF(D184='Gear Train '!$Q$3,"-",VLOOKUP(C184,$P$14:$R$513,3,FALSE)))</f>
        <v>0</v>
      </c>
      <c r="H184" s="22">
        <f>IF(C184="","",IF(OR(D184='Gear Train '!$Q$7,D184='Gear Train '!$Q$3,D184='Gear Train '!$Q$8),"-",VLOOKUP(C184,$P$14:$S$513,4,FALSE)))</f>
        <v>20</v>
      </c>
      <c r="I184" s="23">
        <f>IF(C184="","",IF(OR(D184='Gear Train '!$Q$7,D184='Gear Train '!$Q$8,F184='Gear Train '!$Q$7),VLOOKUP(E184,$C$14:$L$513,7,FALSE),IF(D184='Gear Train '!$Q$3,VLOOKUP(C184,$P$14:$T$513,5,FALSE),VLOOKUP(E184,$C$14:$L$513,7,FALSE)*L184)))</f>
        <v>2.3252415187593454</v>
      </c>
      <c r="J184" s="23">
        <f>IF(C184="","",IF(OR(D184='Gear Train '!$Q$7,D184='Gear Train '!$Q$8,F184='Gear Train '!$Q$7),VLOOKUP(E184,$C$14:$L$513,8,FALSE),IF(D184='Gear Train '!$Q$3,E184/I184,VLOOKUP(E184,$C$14:$L$513,8,FALSE)/L184)))</f>
        <v>2.1503142618353888</v>
      </c>
      <c r="K184" s="23">
        <f t="shared" si="18"/>
        <v>54.113134260739912</v>
      </c>
      <c r="L184" s="23">
        <f>IF(C184="","",IF(OR(D184='Gear Train '!$Q$7,D184='Gear Train '!$Q$8,F184='Gear Train '!$Q$7),VLOOKUP(E184,$C$14:$L$513,10,FALSE),IF(D184='Gear Train '!$Q$3,"-",IF(F184='Gear Train '!$Q$3,1,H184/VLOOKUP(E184,$P$14:$S$513,4,FALSE)))))</f>
        <v>8.5106382978723402E-2</v>
      </c>
      <c r="M184" s="23" t="str">
        <f t="shared" si="16"/>
        <v/>
      </c>
      <c r="N184" s="24" t="str">
        <f t="shared" si="17"/>
        <v/>
      </c>
      <c r="P184" s="18"/>
      <c r="Q184" s="18"/>
      <c r="R184" s="25"/>
      <c r="S184" s="25"/>
      <c r="T184" s="25"/>
      <c r="AF184" s="1"/>
      <c r="AG184" s="1"/>
    </row>
    <row r="185" spans="2:33">
      <c r="B185" s="17"/>
      <c r="C185" s="18" t="s">
        <v>171</v>
      </c>
      <c r="D185" s="19" t="str">
        <f t="shared" si="14"/>
        <v>Gear</v>
      </c>
      <c r="E185" s="18" t="s">
        <v>170</v>
      </c>
      <c r="F185" s="21" t="str">
        <f t="shared" si="15"/>
        <v>Gear</v>
      </c>
      <c r="G185" s="22">
        <f>IF(C185="","",IF(D185='Gear Train '!$Q$3,"-",VLOOKUP(C185,$P$14:$R$513,3,FALSE)))</f>
        <v>0</v>
      </c>
      <c r="H185" s="22">
        <f>IF(C185="","",IF(OR(D185='Gear Train '!$Q$7,D185='Gear Train '!$Q$3,D185='Gear Train '!$Q$8),"-",VLOOKUP(C185,$P$14:$S$513,4,FALSE)))</f>
        <v>127</v>
      </c>
      <c r="I185" s="23">
        <f>IF(C185="","",IF(OR(D185='Gear Train '!$Q$7,D185='Gear Train '!$Q$8,F185='Gear Train '!$Q$7),VLOOKUP(E185,$C$14:$L$513,7,FALSE),IF(D185='Gear Train '!$Q$3,VLOOKUP(C185,$P$14:$T$513,5,FALSE),VLOOKUP(E185,$C$14:$L$513,7,FALSE)*L185)))</f>
        <v>14.765283644121842</v>
      </c>
      <c r="J185" s="23">
        <f>IF(C185="","",IF(OR(D185='Gear Train '!$Q$7,D185='Gear Train '!$Q$8,F185='Gear Train '!$Q$7),VLOOKUP(E185,$C$14:$L$513,8,FALSE),IF(D185='Gear Train '!$Q$3,E185/I185,VLOOKUP(E185,$C$14:$L$513,8,FALSE)/L185)))</f>
        <v>0.33863216721817146</v>
      </c>
      <c r="K185" s="23">
        <f t="shared" si="18"/>
        <v>121.90758019854172</v>
      </c>
      <c r="L185" s="23">
        <f>IF(C185="","",IF(OR(D185='Gear Train '!$Q$7,D185='Gear Train '!$Q$8,F185='Gear Train '!$Q$7),VLOOKUP(E185,$C$14:$L$513,10,FALSE),IF(D185='Gear Train '!$Q$3,"-",IF(F185='Gear Train '!$Q$3,1,H185/VLOOKUP(E185,$P$14:$S$513,4,FALSE)))))</f>
        <v>6.35</v>
      </c>
      <c r="M185" s="23" t="str">
        <f t="shared" si="16"/>
        <v/>
      </c>
      <c r="N185" s="24" t="str">
        <f t="shared" si="17"/>
        <v/>
      </c>
      <c r="P185" s="18"/>
      <c r="Q185" s="18"/>
      <c r="R185" s="25"/>
      <c r="S185" s="25"/>
      <c r="T185" s="25"/>
      <c r="AF185" s="1"/>
      <c r="AG185" s="1"/>
    </row>
    <row r="186" spans="2:33">
      <c r="B186" s="17"/>
      <c r="C186" s="18" t="s">
        <v>186</v>
      </c>
      <c r="D186" s="19" t="str">
        <f t="shared" si="14"/>
        <v>Pointer</v>
      </c>
      <c r="E186" s="18" t="s">
        <v>171</v>
      </c>
      <c r="F186" s="21" t="str">
        <f t="shared" si="15"/>
        <v>Gear</v>
      </c>
      <c r="G186" s="22">
        <f>IF(C186="","",IF(D186='Gear Train '!$Q$3,"-",VLOOKUP(C186,$P$14:$R$513,3,FALSE)))</f>
        <v>0</v>
      </c>
      <c r="H186" s="22" t="str">
        <f>IF(C186="","",IF(OR(D186='Gear Train '!$Q$7,D186='Gear Train '!$Q$3,D186='Gear Train '!$Q$8),"-",VLOOKUP(C186,$P$14:$S$513,4,FALSE)))</f>
        <v>-</v>
      </c>
      <c r="I186" s="23">
        <f>IF(C186="","",IF(OR(D186='Gear Train '!$Q$7,D186='Gear Train '!$Q$8,F186='Gear Train '!$Q$7),VLOOKUP(E186,$C$14:$L$513,7,FALSE),IF(D186='Gear Train '!$Q$3,VLOOKUP(C186,$P$14:$T$513,5,FALSE),VLOOKUP(E186,$C$14:$L$513,7,FALSE)*L186)))</f>
        <v>14.765283644121842</v>
      </c>
      <c r="J186" s="23">
        <f>IF(C186="","",IF(OR(D186='Gear Train '!$Q$7,D186='Gear Train '!$Q$8,F186='Gear Train '!$Q$7),VLOOKUP(E186,$C$14:$L$513,8,FALSE),IF(D186='Gear Train '!$Q$3,E186/I186,VLOOKUP(E186,$C$14:$L$513,8,FALSE)/L186)))</f>
        <v>0.33863216721817146</v>
      </c>
      <c r="K186" s="23">
        <f t="shared" si="18"/>
        <v>121.90758019854172</v>
      </c>
      <c r="L186" s="23">
        <f>IF(C186="","",IF(OR(D186='Gear Train '!$Q$7,D186='Gear Train '!$Q$8,F186='Gear Train '!$Q$7),VLOOKUP(E186,$C$14:$L$513,10,FALSE),IF(D186='Gear Train '!$Q$3,"-",IF(F186='Gear Train '!$Q$3,1,H186/VLOOKUP(E186,$P$14:$S$513,4,FALSE)))))</f>
        <v>6.35</v>
      </c>
      <c r="M186" s="23" t="str">
        <f t="shared" si="16"/>
        <v/>
      </c>
      <c r="N186" s="24" t="str">
        <f t="shared" si="17"/>
        <v/>
      </c>
      <c r="P186" s="18"/>
      <c r="Q186" s="18"/>
      <c r="R186" s="25"/>
      <c r="S186" s="25"/>
      <c r="T186" s="25"/>
      <c r="AF186" s="1"/>
      <c r="AG186" s="1"/>
    </row>
    <row r="187" spans="2:33">
      <c r="B187" s="17"/>
      <c r="C187" s="18"/>
      <c r="D187" s="19" t="str">
        <f t="shared" si="14"/>
        <v/>
      </c>
      <c r="E187" s="18"/>
      <c r="F187" s="21" t="str">
        <f t="shared" si="15"/>
        <v/>
      </c>
      <c r="G187" s="22" t="str">
        <f>IF(C187="","",IF(D187='Gear Train '!$Q$3,"-",VLOOKUP(C187,$P$14:$R$513,3,FALSE)))</f>
        <v/>
      </c>
      <c r="H187" s="22" t="str">
        <f>IF(C187="","",IF(OR(D187='Gear Train '!$Q$7,D187='Gear Train '!$Q$3,D187='Gear Train '!$Q$8),"-",VLOOKUP(C187,$P$14:$S$513,4,FALSE)))</f>
        <v/>
      </c>
      <c r="I187" s="23" t="str">
        <f>IF(C187="","",IF(OR(D187='Gear Train '!$Q$7,D187='Gear Train '!$Q$8,F187='Gear Train '!$Q$7),VLOOKUP(E187,$C$14:$L$513,7,FALSE),IF(D187='Gear Train '!$Q$3,VLOOKUP(C187,$P$14:$T$513,5,FALSE),VLOOKUP(E187,$C$14:$L$513,7,FALSE)*L187)))</f>
        <v/>
      </c>
      <c r="J187" s="23" t="str">
        <f>IF(C187="","",IF(OR(D187='Gear Train '!$Q$7,D187='Gear Train '!$Q$8,F187='Gear Train '!$Q$7),VLOOKUP(E187,$C$14:$L$513,8,FALSE),IF(D187='Gear Train '!$Q$3,E187/I187,VLOOKUP(E187,$C$14:$L$513,8,FALSE)/L187)))</f>
        <v/>
      </c>
      <c r="K187" s="23" t="str">
        <f t="shared" si="18"/>
        <v/>
      </c>
      <c r="L187" s="23" t="str">
        <f>IF(C187="","",IF(OR(D187='Gear Train '!$Q$7,D187='Gear Train '!$Q$8,F187='Gear Train '!$Q$7),VLOOKUP(E187,$C$14:$L$513,10,FALSE),IF(D187='Gear Train '!$Q$3,"-",IF(F187='Gear Train '!$Q$3,1,H187/VLOOKUP(E187,$P$14:$S$513,4,FALSE)))))</f>
        <v/>
      </c>
      <c r="M187" s="23" t="str">
        <f t="shared" si="16"/>
        <v/>
      </c>
      <c r="N187" s="24" t="str">
        <f t="shared" si="17"/>
        <v/>
      </c>
      <c r="P187" s="18"/>
      <c r="Q187" s="18"/>
      <c r="R187" s="25"/>
      <c r="S187" s="25"/>
      <c r="T187" s="25"/>
      <c r="AF187" s="1"/>
      <c r="AG187" s="1"/>
    </row>
    <row r="188" spans="2:33">
      <c r="B188" s="17"/>
      <c r="C188" s="18"/>
      <c r="D188" s="19" t="str">
        <f t="shared" si="14"/>
        <v/>
      </c>
      <c r="E188" s="18"/>
      <c r="F188" s="21" t="str">
        <f t="shared" si="15"/>
        <v/>
      </c>
      <c r="G188" s="22" t="str">
        <f>IF(C188="","",IF(D188='Gear Train '!$Q$3,"-",VLOOKUP(C188,$P$14:$R$513,3,FALSE)))</f>
        <v/>
      </c>
      <c r="H188" s="22" t="str">
        <f>IF(C188="","",IF(OR(D188='Gear Train '!$Q$7,D188='Gear Train '!$Q$3,D188='Gear Train '!$Q$8),"-",VLOOKUP(C188,$P$14:$S$513,4,FALSE)))</f>
        <v/>
      </c>
      <c r="I188" s="23" t="str">
        <f>IF(C188="","",IF(OR(D188='Gear Train '!$Q$7,D188='Gear Train '!$Q$8,F188='Gear Train '!$Q$7),VLOOKUP(E188,$C$14:$L$513,7,FALSE),IF(D188='Gear Train '!$Q$3,VLOOKUP(C188,$P$14:$T$513,5,FALSE),VLOOKUP(E188,$C$14:$L$513,7,FALSE)*L188)))</f>
        <v/>
      </c>
      <c r="J188" s="23" t="str">
        <f>IF(C188="","",IF(OR(D188='Gear Train '!$Q$7,D188='Gear Train '!$Q$8,F188='Gear Train '!$Q$7),VLOOKUP(E188,$C$14:$L$513,8,FALSE),IF(D188='Gear Train '!$Q$3,E188/I188,VLOOKUP(E188,$C$14:$L$513,8,FALSE)/L188)))</f>
        <v/>
      </c>
      <c r="K188" s="23" t="str">
        <f t="shared" si="18"/>
        <v/>
      </c>
      <c r="L188" s="23" t="str">
        <f>IF(C188="","",IF(OR(D188='Gear Train '!$Q$7,D188='Gear Train '!$Q$8,F188='Gear Train '!$Q$7),VLOOKUP(E188,$C$14:$L$513,10,FALSE),IF(D188='Gear Train '!$Q$3,"-",IF(F188='Gear Train '!$Q$3,1,H188/VLOOKUP(E188,$P$14:$S$513,4,FALSE)))))</f>
        <v/>
      </c>
      <c r="M188" s="23" t="str">
        <f t="shared" si="16"/>
        <v/>
      </c>
      <c r="N188" s="24" t="str">
        <f t="shared" si="17"/>
        <v/>
      </c>
      <c r="P188" s="18"/>
      <c r="Q188" s="18"/>
      <c r="R188" s="25"/>
      <c r="S188" s="25"/>
      <c r="T188" s="25"/>
      <c r="AF188" s="1"/>
      <c r="AG188" s="1"/>
    </row>
    <row r="189" spans="2:33">
      <c r="B189" s="17"/>
      <c r="C189" s="18"/>
      <c r="D189" s="19" t="str">
        <f t="shared" si="14"/>
        <v/>
      </c>
      <c r="E189" s="18"/>
      <c r="F189" s="21" t="str">
        <f t="shared" si="15"/>
        <v/>
      </c>
      <c r="G189" s="22" t="str">
        <f>IF(C189="","",IF(D189='Gear Train '!$Q$3,"-",VLOOKUP(C189,$P$14:$R$513,3,FALSE)))</f>
        <v/>
      </c>
      <c r="H189" s="22" t="str">
        <f>IF(C189="","",IF(OR(D189='Gear Train '!$Q$7,D189='Gear Train '!$Q$3,D189='Gear Train '!$Q$8),"-",VLOOKUP(C189,$P$14:$S$513,4,FALSE)))</f>
        <v/>
      </c>
      <c r="I189" s="23" t="str">
        <f>IF(C189="","",IF(OR(D189='Gear Train '!$Q$7,D189='Gear Train '!$Q$8,F189='Gear Train '!$Q$7),VLOOKUP(E189,$C$14:$L$513,7,FALSE),IF(D189='Gear Train '!$Q$3,VLOOKUP(C189,$P$14:$T$513,5,FALSE),VLOOKUP(E189,$C$14:$L$513,7,FALSE)*L189)))</f>
        <v/>
      </c>
      <c r="J189" s="23" t="str">
        <f>IF(C189="","",IF(OR(D189='Gear Train '!$Q$7,D189='Gear Train '!$Q$8,F189='Gear Train '!$Q$7),VLOOKUP(E189,$C$14:$L$513,8,FALSE),IF(D189='Gear Train '!$Q$3,E189/I189,VLOOKUP(E189,$C$14:$L$513,8,FALSE)/L189)))</f>
        <v/>
      </c>
      <c r="K189" s="23" t="str">
        <f t="shared" si="18"/>
        <v/>
      </c>
      <c r="L189" s="23" t="str">
        <f>IF(C189="","",IF(OR(D189='Gear Train '!$Q$7,D189='Gear Train '!$Q$8,F189='Gear Train '!$Q$7),VLOOKUP(E189,$C$14:$L$513,10,FALSE),IF(D189='Gear Train '!$Q$3,"-",IF(F189='Gear Train '!$Q$3,1,H189/VLOOKUP(E189,$P$14:$S$513,4,FALSE)))))</f>
        <v/>
      </c>
      <c r="M189" s="23" t="str">
        <f t="shared" si="16"/>
        <v/>
      </c>
      <c r="N189" s="24" t="str">
        <f t="shared" si="17"/>
        <v/>
      </c>
      <c r="P189" s="18"/>
      <c r="Q189" s="18"/>
      <c r="R189" s="25"/>
      <c r="S189" s="25"/>
      <c r="T189" s="25"/>
      <c r="AF189" s="1"/>
      <c r="AG189" s="1"/>
    </row>
    <row r="190" spans="2:33">
      <c r="B190" s="17"/>
      <c r="C190" s="18"/>
      <c r="D190" s="19" t="str">
        <f t="shared" si="14"/>
        <v/>
      </c>
      <c r="E190" s="18"/>
      <c r="F190" s="21" t="str">
        <f t="shared" si="15"/>
        <v/>
      </c>
      <c r="G190" s="22" t="str">
        <f>IF(C190="","",IF(D190='Gear Train '!$Q$3,"-",VLOOKUP(C190,$P$14:$R$513,3,FALSE)))</f>
        <v/>
      </c>
      <c r="H190" s="22" t="str">
        <f>IF(C190="","",IF(OR(D190='Gear Train '!$Q$7,D190='Gear Train '!$Q$3,D190='Gear Train '!$Q$8),"-",VLOOKUP(C190,$P$14:$S$513,4,FALSE)))</f>
        <v/>
      </c>
      <c r="I190" s="23" t="str">
        <f>IF(C190="","",IF(OR(D190='Gear Train '!$Q$7,D190='Gear Train '!$Q$8,F190='Gear Train '!$Q$7),VLOOKUP(E190,$C$14:$L$513,7,FALSE),IF(D190='Gear Train '!$Q$3,VLOOKUP(C190,$P$14:$T$513,5,FALSE),VLOOKUP(E190,$C$14:$L$513,7,FALSE)*L190)))</f>
        <v/>
      </c>
      <c r="J190" s="23" t="str">
        <f>IF(C190="","",IF(OR(D190='Gear Train '!$Q$7,D190='Gear Train '!$Q$8,F190='Gear Train '!$Q$7),VLOOKUP(E190,$C$14:$L$513,8,FALSE),IF(D190='Gear Train '!$Q$3,E190/I190,VLOOKUP(E190,$C$14:$L$513,8,FALSE)/L190)))</f>
        <v/>
      </c>
      <c r="K190" s="23" t="str">
        <f t="shared" si="18"/>
        <v/>
      </c>
      <c r="L190" s="23" t="str">
        <f>IF(C190="","",IF(OR(D190='Gear Train '!$Q$7,D190='Gear Train '!$Q$8,F190='Gear Train '!$Q$7),VLOOKUP(E190,$C$14:$L$513,10,FALSE),IF(D190='Gear Train '!$Q$3,"-",IF(F190='Gear Train '!$Q$3,1,H190/VLOOKUP(E190,$P$14:$S$513,4,FALSE)))))</f>
        <v/>
      </c>
      <c r="M190" s="23" t="str">
        <f t="shared" si="16"/>
        <v/>
      </c>
      <c r="N190" s="24" t="str">
        <f t="shared" si="17"/>
        <v/>
      </c>
      <c r="P190" s="18"/>
      <c r="Q190" s="18"/>
      <c r="R190" s="25"/>
      <c r="S190" s="25"/>
      <c r="T190" s="25"/>
      <c r="AF190" s="1"/>
      <c r="AG190" s="1"/>
    </row>
    <row r="191" spans="2:33">
      <c r="B191" s="17"/>
      <c r="C191" s="18"/>
      <c r="D191" s="19" t="str">
        <f t="shared" si="14"/>
        <v/>
      </c>
      <c r="E191" s="18"/>
      <c r="F191" s="21" t="str">
        <f t="shared" si="15"/>
        <v/>
      </c>
      <c r="G191" s="22" t="str">
        <f>IF(C191="","",IF(D191='Gear Train '!$Q$3,"-",VLOOKUP(C191,$P$14:$R$513,3,FALSE)))</f>
        <v/>
      </c>
      <c r="H191" s="22" t="str">
        <f>IF(C191="","",IF(OR(D191='Gear Train '!$Q$7,D191='Gear Train '!$Q$3,D191='Gear Train '!$Q$8),"-",VLOOKUP(C191,$P$14:$S$513,4,FALSE)))</f>
        <v/>
      </c>
      <c r="I191" s="23" t="str">
        <f>IF(C191="","",IF(OR(D191='Gear Train '!$Q$7,D191='Gear Train '!$Q$8,F191='Gear Train '!$Q$7),VLOOKUP(E191,$C$14:$L$513,7,FALSE),IF(D191='Gear Train '!$Q$3,VLOOKUP(C191,$P$14:$T$513,5,FALSE),VLOOKUP(E191,$C$14:$L$513,7,FALSE)*L191)))</f>
        <v/>
      </c>
      <c r="J191" s="23" t="str">
        <f>IF(C191="","",IF(OR(D191='Gear Train '!$Q$7,D191='Gear Train '!$Q$8,F191='Gear Train '!$Q$7),VLOOKUP(E191,$C$14:$L$513,8,FALSE),IF(D191='Gear Train '!$Q$3,E191/I191,VLOOKUP(E191,$C$14:$L$513,8,FALSE)/L191)))</f>
        <v/>
      </c>
      <c r="K191" s="23" t="str">
        <f t="shared" si="18"/>
        <v/>
      </c>
      <c r="L191" s="23" t="str">
        <f>IF(C191="","",IF(OR(D191='Gear Train '!$Q$7,D191='Gear Train '!$Q$8,F191='Gear Train '!$Q$7),VLOOKUP(E191,$C$14:$L$513,10,FALSE),IF(D191='Gear Train '!$Q$3,"-",IF(F191='Gear Train '!$Q$3,1,H191/VLOOKUP(E191,$P$14:$S$513,4,FALSE)))))</f>
        <v/>
      </c>
      <c r="M191" s="23" t="str">
        <f t="shared" si="16"/>
        <v/>
      </c>
      <c r="N191" s="24" t="str">
        <f t="shared" si="17"/>
        <v/>
      </c>
      <c r="P191" s="18"/>
      <c r="Q191" s="18"/>
      <c r="R191" s="25"/>
      <c r="S191" s="25"/>
      <c r="T191" s="25"/>
      <c r="AF191" s="1"/>
      <c r="AG191" s="1"/>
    </row>
    <row r="192" spans="2:33">
      <c r="B192" s="17"/>
      <c r="C192" s="18"/>
      <c r="D192" s="19" t="str">
        <f t="shared" si="14"/>
        <v/>
      </c>
      <c r="E192" s="18"/>
      <c r="F192" s="21" t="str">
        <f t="shared" si="15"/>
        <v/>
      </c>
      <c r="G192" s="22" t="str">
        <f>IF(C192="","",IF(D192='Gear Train '!$Q$3,"-",VLOOKUP(C192,$P$14:$R$513,3,FALSE)))</f>
        <v/>
      </c>
      <c r="H192" s="22" t="str">
        <f>IF(C192="","",IF(OR(D192='Gear Train '!$Q$7,D192='Gear Train '!$Q$3,D192='Gear Train '!$Q$8),"-",VLOOKUP(C192,$P$14:$S$513,4,FALSE)))</f>
        <v/>
      </c>
      <c r="I192" s="23" t="str">
        <f>IF(C192="","",IF(OR(D192='Gear Train '!$Q$7,D192='Gear Train '!$Q$8,F192='Gear Train '!$Q$7),VLOOKUP(E192,$C$14:$L$513,7,FALSE),IF(D192='Gear Train '!$Q$3,VLOOKUP(C192,$P$14:$T$513,5,FALSE),VLOOKUP(E192,$C$14:$L$513,7,FALSE)*L192)))</f>
        <v/>
      </c>
      <c r="J192" s="23" t="str">
        <f>IF(C192="","",IF(OR(D192='Gear Train '!$Q$7,D192='Gear Train '!$Q$8,F192='Gear Train '!$Q$7),VLOOKUP(E192,$C$14:$L$513,8,FALSE),IF(D192='Gear Train '!$Q$3,E192/I192,VLOOKUP(E192,$C$14:$L$513,8,FALSE)/L192)))</f>
        <v/>
      </c>
      <c r="K192" s="23" t="str">
        <f t="shared" si="18"/>
        <v/>
      </c>
      <c r="L192" s="23" t="str">
        <f>IF(C192="","",IF(OR(D192='Gear Train '!$Q$7,D192='Gear Train '!$Q$8,F192='Gear Train '!$Q$7),VLOOKUP(E192,$C$14:$L$513,10,FALSE),IF(D192='Gear Train '!$Q$3,"-",IF(F192='Gear Train '!$Q$3,1,H192/VLOOKUP(E192,$P$14:$S$513,4,FALSE)))))</f>
        <v/>
      </c>
      <c r="M192" s="23" t="str">
        <f t="shared" si="16"/>
        <v/>
      </c>
      <c r="N192" s="24" t="str">
        <f t="shared" si="17"/>
        <v/>
      </c>
      <c r="P192" s="18"/>
      <c r="Q192" s="18"/>
      <c r="R192" s="25"/>
      <c r="S192" s="25"/>
      <c r="T192" s="25"/>
      <c r="AF192" s="1"/>
      <c r="AG192" s="1"/>
    </row>
    <row r="193" spans="2:33">
      <c r="B193" s="17"/>
      <c r="C193" s="18"/>
      <c r="D193" s="19" t="str">
        <f t="shared" si="14"/>
        <v/>
      </c>
      <c r="E193" s="18"/>
      <c r="F193" s="21" t="str">
        <f t="shared" si="15"/>
        <v/>
      </c>
      <c r="G193" s="22" t="str">
        <f>IF(C193="","",IF(D193='Gear Train '!$Q$3,"-",VLOOKUP(C193,$P$14:$R$513,3,FALSE)))</f>
        <v/>
      </c>
      <c r="H193" s="22" t="str">
        <f>IF(C193="","",IF(OR(D193='Gear Train '!$Q$7,D193='Gear Train '!$Q$3,D193='Gear Train '!$Q$8),"-",VLOOKUP(C193,$P$14:$S$513,4,FALSE)))</f>
        <v/>
      </c>
      <c r="I193" s="23" t="str">
        <f>IF(C193="","",IF(OR(D193='Gear Train '!$Q$7,D193='Gear Train '!$Q$8,F193='Gear Train '!$Q$7),VLOOKUP(E193,$C$14:$L$513,7,FALSE),IF(D193='Gear Train '!$Q$3,VLOOKUP(C193,$P$14:$T$513,5,FALSE),VLOOKUP(E193,$C$14:$L$513,7,FALSE)*L193)))</f>
        <v/>
      </c>
      <c r="J193" s="23" t="str">
        <f>IF(C193="","",IF(OR(D193='Gear Train '!$Q$7,D193='Gear Train '!$Q$8,F193='Gear Train '!$Q$7),VLOOKUP(E193,$C$14:$L$513,8,FALSE),IF(D193='Gear Train '!$Q$3,E193/I193,VLOOKUP(E193,$C$14:$L$513,8,FALSE)/L193)))</f>
        <v/>
      </c>
      <c r="K193" s="23" t="str">
        <f t="shared" si="18"/>
        <v/>
      </c>
      <c r="L193" s="23" t="str">
        <f>IF(C193="","",IF(OR(D193='Gear Train '!$Q$7,D193='Gear Train '!$Q$8,F193='Gear Train '!$Q$7),VLOOKUP(E193,$C$14:$L$513,10,FALSE),IF(D193='Gear Train '!$Q$3,"-",IF(F193='Gear Train '!$Q$3,1,H193/VLOOKUP(E193,$P$14:$S$513,4,FALSE)))))</f>
        <v/>
      </c>
      <c r="M193" s="23" t="str">
        <f t="shared" si="16"/>
        <v/>
      </c>
      <c r="N193" s="24" t="str">
        <f t="shared" si="17"/>
        <v/>
      </c>
      <c r="P193" s="18"/>
      <c r="Q193" s="18"/>
      <c r="R193" s="25"/>
      <c r="S193" s="25"/>
      <c r="T193" s="25"/>
      <c r="AF193" s="1"/>
      <c r="AG193" s="1"/>
    </row>
    <row r="194" spans="2:33">
      <c r="B194" s="17"/>
      <c r="C194" s="18"/>
      <c r="D194" s="19" t="str">
        <f t="shared" si="14"/>
        <v/>
      </c>
      <c r="E194" s="18"/>
      <c r="F194" s="21" t="str">
        <f t="shared" si="15"/>
        <v/>
      </c>
      <c r="G194" s="22" t="str">
        <f>IF(C194="","",IF(D194='Gear Train '!$Q$3,"-",VLOOKUP(C194,$P$14:$R$513,3,FALSE)))</f>
        <v/>
      </c>
      <c r="H194" s="22" t="str">
        <f>IF(C194="","",IF(OR(D194='Gear Train '!$Q$7,D194='Gear Train '!$Q$3,D194='Gear Train '!$Q$8),"-",VLOOKUP(C194,$P$14:$S$513,4,FALSE)))</f>
        <v/>
      </c>
      <c r="I194" s="23" t="str">
        <f>IF(C194="","",IF(OR(D194='Gear Train '!$Q$7,D194='Gear Train '!$Q$8,F194='Gear Train '!$Q$7),VLOOKUP(E194,$C$14:$L$513,7,FALSE),IF(D194='Gear Train '!$Q$3,VLOOKUP(C194,$P$14:$T$513,5,FALSE),VLOOKUP(E194,$C$14:$L$513,7,FALSE)*L194)))</f>
        <v/>
      </c>
      <c r="J194" s="23" t="str">
        <f>IF(C194="","",IF(OR(D194='Gear Train '!$Q$7,D194='Gear Train '!$Q$8,F194='Gear Train '!$Q$7),VLOOKUP(E194,$C$14:$L$513,8,FALSE),IF(D194='Gear Train '!$Q$3,E194/I194,VLOOKUP(E194,$C$14:$L$513,8,FALSE)/L194)))</f>
        <v/>
      </c>
      <c r="K194" s="23" t="str">
        <f t="shared" si="18"/>
        <v/>
      </c>
      <c r="L194" s="23" t="str">
        <f>IF(C194="","",IF(OR(D194='Gear Train '!$Q$7,D194='Gear Train '!$Q$8,F194='Gear Train '!$Q$7),VLOOKUP(E194,$C$14:$L$513,10,FALSE),IF(D194='Gear Train '!$Q$3,"-",IF(F194='Gear Train '!$Q$3,1,H194/VLOOKUP(E194,$P$14:$S$513,4,FALSE)))))</f>
        <v/>
      </c>
      <c r="M194" s="23" t="str">
        <f t="shared" si="16"/>
        <v/>
      </c>
      <c r="N194" s="24" t="str">
        <f t="shared" si="17"/>
        <v/>
      </c>
      <c r="P194" s="18"/>
      <c r="Q194" s="18"/>
      <c r="R194" s="25"/>
      <c r="S194" s="25"/>
      <c r="T194" s="25"/>
      <c r="AF194" s="1"/>
      <c r="AG194" s="1"/>
    </row>
    <row r="195" spans="2:33">
      <c r="B195" s="17"/>
      <c r="C195" s="18"/>
      <c r="D195" s="19" t="str">
        <f t="shared" si="14"/>
        <v/>
      </c>
      <c r="E195" s="18"/>
      <c r="F195" s="21" t="str">
        <f t="shared" si="15"/>
        <v/>
      </c>
      <c r="G195" s="22" t="str">
        <f>IF(C195="","",IF(D195='Gear Train '!$Q$3,"-",VLOOKUP(C195,$P$14:$R$513,3,FALSE)))</f>
        <v/>
      </c>
      <c r="H195" s="22" t="str">
        <f>IF(C195="","",IF(OR(D195='Gear Train '!$Q$7,D195='Gear Train '!$Q$3,D195='Gear Train '!$Q$8),"-",VLOOKUP(C195,$P$14:$S$513,4,FALSE)))</f>
        <v/>
      </c>
      <c r="I195" s="23" t="str">
        <f>IF(C195="","",IF(OR(D195='Gear Train '!$Q$7,D195='Gear Train '!$Q$8,F195='Gear Train '!$Q$7),VLOOKUP(E195,$C$14:$L$513,7,FALSE),IF(D195='Gear Train '!$Q$3,VLOOKUP(C195,$P$14:$T$513,5,FALSE),VLOOKUP(E195,$C$14:$L$513,7,FALSE)*L195)))</f>
        <v/>
      </c>
      <c r="J195" s="23" t="str">
        <f>IF(C195="","",IF(OR(D195='Gear Train '!$Q$7,D195='Gear Train '!$Q$8,F195='Gear Train '!$Q$7),VLOOKUP(E195,$C$14:$L$513,8,FALSE),IF(D195='Gear Train '!$Q$3,E195/I195,VLOOKUP(E195,$C$14:$L$513,8,FALSE)/L195)))</f>
        <v/>
      </c>
      <c r="K195" s="23" t="str">
        <f t="shared" si="18"/>
        <v/>
      </c>
      <c r="L195" s="23" t="str">
        <f>IF(C195="","",IF(OR(D195='Gear Train '!$Q$7,D195='Gear Train '!$Q$8,F195='Gear Train '!$Q$7),VLOOKUP(E195,$C$14:$L$513,10,FALSE),IF(D195='Gear Train '!$Q$3,"-",IF(F195='Gear Train '!$Q$3,1,H195/VLOOKUP(E195,$P$14:$S$513,4,FALSE)))))</f>
        <v/>
      </c>
      <c r="M195" s="23" t="str">
        <f t="shared" si="16"/>
        <v/>
      </c>
      <c r="N195" s="24" t="str">
        <f t="shared" si="17"/>
        <v/>
      </c>
      <c r="P195" s="18"/>
      <c r="Q195" s="18"/>
      <c r="R195" s="25"/>
      <c r="S195" s="25"/>
      <c r="T195" s="25"/>
      <c r="AF195" s="1"/>
      <c r="AG195" s="1"/>
    </row>
    <row r="196" spans="2:33">
      <c r="B196" s="17"/>
      <c r="C196" s="18"/>
      <c r="D196" s="19" t="str">
        <f t="shared" si="14"/>
        <v/>
      </c>
      <c r="E196" s="18"/>
      <c r="F196" s="21" t="str">
        <f t="shared" si="15"/>
        <v/>
      </c>
      <c r="G196" s="22" t="str">
        <f>IF(C196="","",IF(D196='Gear Train '!$Q$3,"-",VLOOKUP(C196,$P$14:$R$513,3,FALSE)))</f>
        <v/>
      </c>
      <c r="H196" s="22" t="str">
        <f>IF(C196="","",IF(OR(D196='Gear Train '!$Q$7,D196='Gear Train '!$Q$3,D196='Gear Train '!$Q$8),"-",VLOOKUP(C196,$P$14:$S$513,4,FALSE)))</f>
        <v/>
      </c>
      <c r="I196" s="23" t="str">
        <f>IF(C196="","",IF(OR(D196='Gear Train '!$Q$7,D196='Gear Train '!$Q$8,F196='Gear Train '!$Q$7),VLOOKUP(E196,$C$14:$L$513,7,FALSE),IF(D196='Gear Train '!$Q$3,VLOOKUP(C196,$P$14:$T$513,5,FALSE),VLOOKUP(E196,$C$14:$L$513,7,FALSE)*L196)))</f>
        <v/>
      </c>
      <c r="J196" s="23" t="str">
        <f>IF(C196="","",IF(OR(D196='Gear Train '!$Q$7,D196='Gear Train '!$Q$8,F196='Gear Train '!$Q$7),VLOOKUP(E196,$C$14:$L$513,8,FALSE),IF(D196='Gear Train '!$Q$3,E196/I196,VLOOKUP(E196,$C$14:$L$513,8,FALSE)/L196)))</f>
        <v/>
      </c>
      <c r="K196" s="23" t="str">
        <f t="shared" si="18"/>
        <v/>
      </c>
      <c r="L196" s="23" t="str">
        <f>IF(C196="","",IF(OR(D196='Gear Train '!$Q$7,D196='Gear Train '!$Q$8,F196='Gear Train '!$Q$7),VLOOKUP(E196,$C$14:$L$513,10,FALSE),IF(D196='Gear Train '!$Q$3,"-",IF(F196='Gear Train '!$Q$3,1,H196/VLOOKUP(E196,$P$14:$S$513,4,FALSE)))))</f>
        <v/>
      </c>
      <c r="M196" s="23" t="str">
        <f t="shared" si="16"/>
        <v/>
      </c>
      <c r="N196" s="24" t="str">
        <f t="shared" si="17"/>
        <v/>
      </c>
      <c r="P196" s="18"/>
      <c r="Q196" s="18"/>
      <c r="R196" s="25"/>
      <c r="S196" s="25"/>
      <c r="T196" s="25"/>
      <c r="AF196" s="1"/>
      <c r="AG196" s="1"/>
    </row>
    <row r="197" spans="2:33">
      <c r="B197" s="17"/>
      <c r="C197" s="18"/>
      <c r="D197" s="19" t="str">
        <f t="shared" si="14"/>
        <v/>
      </c>
      <c r="E197" s="18"/>
      <c r="F197" s="21" t="str">
        <f t="shared" si="15"/>
        <v/>
      </c>
      <c r="G197" s="22" t="str">
        <f>IF(C197="","",IF(D197='Gear Train '!$Q$3,"-",VLOOKUP(C197,$P$14:$R$513,3,FALSE)))</f>
        <v/>
      </c>
      <c r="H197" s="22" t="str">
        <f>IF(C197="","",IF(OR(D197='Gear Train '!$Q$7,D197='Gear Train '!$Q$3,D197='Gear Train '!$Q$8),"-",VLOOKUP(C197,$P$14:$S$513,4,FALSE)))</f>
        <v/>
      </c>
      <c r="I197" s="23" t="str">
        <f>IF(C197="","",IF(OR(D197='Gear Train '!$Q$7,D197='Gear Train '!$Q$8,F197='Gear Train '!$Q$7),VLOOKUP(E197,$C$14:$L$513,7,FALSE),IF(D197='Gear Train '!$Q$3,VLOOKUP(C197,$P$14:$T$513,5,FALSE),VLOOKUP(E197,$C$14:$L$513,7,FALSE)*L197)))</f>
        <v/>
      </c>
      <c r="J197" s="23" t="str">
        <f>IF(C197="","",IF(OR(D197='Gear Train '!$Q$7,D197='Gear Train '!$Q$8,F197='Gear Train '!$Q$7),VLOOKUP(E197,$C$14:$L$513,8,FALSE),IF(D197='Gear Train '!$Q$3,E197/I197,VLOOKUP(E197,$C$14:$L$513,8,FALSE)/L197)))</f>
        <v/>
      </c>
      <c r="K197" s="23" t="str">
        <f t="shared" si="18"/>
        <v/>
      </c>
      <c r="L197" s="23" t="str">
        <f>IF(C197="","",IF(OR(D197='Gear Train '!$Q$7,D197='Gear Train '!$Q$8,F197='Gear Train '!$Q$7),VLOOKUP(E197,$C$14:$L$513,10,FALSE),IF(D197='Gear Train '!$Q$3,"-",IF(F197='Gear Train '!$Q$3,1,H197/VLOOKUP(E197,$P$14:$S$513,4,FALSE)))))</f>
        <v/>
      </c>
      <c r="M197" s="23" t="str">
        <f t="shared" si="16"/>
        <v/>
      </c>
      <c r="N197" s="24" t="str">
        <f t="shared" si="17"/>
        <v/>
      </c>
      <c r="P197" s="18"/>
      <c r="Q197" s="18"/>
      <c r="R197" s="25"/>
      <c r="S197" s="25"/>
      <c r="T197" s="25"/>
      <c r="AF197" s="1"/>
      <c r="AG197" s="1"/>
    </row>
    <row r="198" spans="2:33">
      <c r="B198" s="17"/>
      <c r="C198" s="18"/>
      <c r="D198" s="19" t="str">
        <f t="shared" si="14"/>
        <v/>
      </c>
      <c r="E198" s="18"/>
      <c r="F198" s="21" t="str">
        <f t="shared" si="15"/>
        <v/>
      </c>
      <c r="G198" s="22" t="str">
        <f>IF(C198="","",IF(D198='Gear Train '!$Q$3,"-",VLOOKUP(C198,$P$14:$R$513,3,FALSE)))</f>
        <v/>
      </c>
      <c r="H198" s="22" t="str">
        <f>IF(C198="","",IF(OR(D198='Gear Train '!$Q$7,D198='Gear Train '!$Q$3,D198='Gear Train '!$Q$8),"-",VLOOKUP(C198,$P$14:$S$513,4,FALSE)))</f>
        <v/>
      </c>
      <c r="I198" s="23" t="str">
        <f>IF(C198="","",IF(OR(D198='Gear Train '!$Q$7,D198='Gear Train '!$Q$8,F198='Gear Train '!$Q$7),VLOOKUP(E198,$C$14:$L$513,7,FALSE),IF(D198='Gear Train '!$Q$3,VLOOKUP(C198,$P$14:$T$513,5,FALSE),VLOOKUP(E198,$C$14:$L$513,7,FALSE)*L198)))</f>
        <v/>
      </c>
      <c r="J198" s="23" t="str">
        <f>IF(C198="","",IF(OR(D198='Gear Train '!$Q$7,D198='Gear Train '!$Q$8,F198='Gear Train '!$Q$7),VLOOKUP(E198,$C$14:$L$513,8,FALSE),IF(D198='Gear Train '!$Q$3,E198/I198,VLOOKUP(E198,$C$14:$L$513,8,FALSE)/L198)))</f>
        <v/>
      </c>
      <c r="K198" s="23" t="str">
        <f t="shared" si="18"/>
        <v/>
      </c>
      <c r="L198" s="23" t="str">
        <f>IF(C198="","",IF(OR(D198='Gear Train '!$Q$7,D198='Gear Train '!$Q$8,F198='Gear Train '!$Q$7),VLOOKUP(E198,$C$14:$L$513,10,FALSE),IF(D198='Gear Train '!$Q$3,"-",IF(F198='Gear Train '!$Q$3,1,H198/VLOOKUP(E198,$P$14:$S$513,4,FALSE)))))</f>
        <v/>
      </c>
      <c r="M198" s="23" t="str">
        <f t="shared" si="16"/>
        <v/>
      </c>
      <c r="N198" s="24" t="str">
        <f t="shared" si="17"/>
        <v/>
      </c>
      <c r="P198" s="18"/>
      <c r="Q198" s="18"/>
      <c r="R198" s="25"/>
      <c r="S198" s="25"/>
      <c r="T198" s="25"/>
      <c r="AF198" s="1"/>
      <c r="AG198" s="1"/>
    </row>
    <row r="199" spans="2:33">
      <c r="B199" s="17"/>
      <c r="C199" s="18"/>
      <c r="D199" s="19" t="str">
        <f t="shared" si="14"/>
        <v/>
      </c>
      <c r="E199" s="18"/>
      <c r="F199" s="21" t="str">
        <f t="shared" si="15"/>
        <v/>
      </c>
      <c r="G199" s="22" t="str">
        <f>IF(C199="","",IF(D199='Gear Train '!$Q$3,"-",VLOOKUP(C199,$P$14:$R$513,3,FALSE)))</f>
        <v/>
      </c>
      <c r="H199" s="22" t="str">
        <f>IF(C199="","",IF(OR(D199='Gear Train '!$Q$7,D199='Gear Train '!$Q$3,D199='Gear Train '!$Q$8),"-",VLOOKUP(C199,$P$14:$S$513,4,FALSE)))</f>
        <v/>
      </c>
      <c r="I199" s="23" t="str">
        <f>IF(C199="","",IF(OR(D199='Gear Train '!$Q$7,D199='Gear Train '!$Q$8,F199='Gear Train '!$Q$7),VLOOKUP(E199,$C$14:$L$513,7,FALSE),IF(D199='Gear Train '!$Q$3,VLOOKUP(C199,$P$14:$T$513,5,FALSE),VLOOKUP(E199,$C$14:$L$513,7,FALSE)*L199)))</f>
        <v/>
      </c>
      <c r="J199" s="23" t="str">
        <f>IF(C199="","",IF(OR(D199='Gear Train '!$Q$7,D199='Gear Train '!$Q$8,F199='Gear Train '!$Q$7),VLOOKUP(E199,$C$14:$L$513,8,FALSE),IF(D199='Gear Train '!$Q$3,E199/I199,VLOOKUP(E199,$C$14:$L$513,8,FALSE)/L199)))</f>
        <v/>
      </c>
      <c r="K199" s="23" t="str">
        <f t="shared" si="18"/>
        <v/>
      </c>
      <c r="L199" s="23" t="str">
        <f>IF(C199="","",IF(OR(D199='Gear Train '!$Q$7,D199='Gear Train '!$Q$8,F199='Gear Train '!$Q$7),VLOOKUP(E199,$C$14:$L$513,10,FALSE),IF(D199='Gear Train '!$Q$3,"-",IF(F199='Gear Train '!$Q$3,1,H199/VLOOKUP(E199,$P$14:$S$513,4,FALSE)))))</f>
        <v/>
      </c>
      <c r="M199" s="23" t="str">
        <f t="shared" si="16"/>
        <v/>
      </c>
      <c r="N199" s="24" t="str">
        <f t="shared" si="17"/>
        <v/>
      </c>
      <c r="P199" s="18"/>
      <c r="Q199" s="18"/>
      <c r="R199" s="25"/>
      <c r="S199" s="25"/>
      <c r="T199" s="25"/>
      <c r="AF199" s="1"/>
      <c r="AG199" s="1"/>
    </row>
    <row r="200" spans="2:33">
      <c r="B200" s="17"/>
      <c r="C200" s="18"/>
      <c r="D200" s="19" t="str">
        <f t="shared" si="14"/>
        <v/>
      </c>
      <c r="E200" s="18"/>
      <c r="F200" s="21" t="str">
        <f t="shared" si="15"/>
        <v/>
      </c>
      <c r="G200" s="22" t="str">
        <f>IF(C200="","",IF(D200='Gear Train '!$Q$3,"-",VLOOKUP(C200,$P$14:$R$513,3,FALSE)))</f>
        <v/>
      </c>
      <c r="H200" s="22" t="str">
        <f>IF(C200="","",IF(OR(D200='Gear Train '!$Q$7,D200='Gear Train '!$Q$3,D200='Gear Train '!$Q$8),"-",VLOOKUP(C200,$P$14:$S$513,4,FALSE)))</f>
        <v/>
      </c>
      <c r="I200" s="23" t="str">
        <f>IF(C200="","",IF(OR(D200='Gear Train '!$Q$7,D200='Gear Train '!$Q$8,F200='Gear Train '!$Q$7),VLOOKUP(E200,$C$14:$L$513,7,FALSE),IF(D200='Gear Train '!$Q$3,VLOOKUP(C200,$P$14:$T$513,5,FALSE),VLOOKUP(E200,$C$14:$L$513,7,FALSE)*L200)))</f>
        <v/>
      </c>
      <c r="J200" s="23" t="str">
        <f>IF(C200="","",IF(OR(D200='Gear Train '!$Q$7,D200='Gear Train '!$Q$8,F200='Gear Train '!$Q$7),VLOOKUP(E200,$C$14:$L$513,8,FALSE),IF(D200='Gear Train '!$Q$3,E200/I200,VLOOKUP(E200,$C$14:$L$513,8,FALSE)/L200)))</f>
        <v/>
      </c>
      <c r="K200" s="23" t="str">
        <f t="shared" si="18"/>
        <v/>
      </c>
      <c r="L200" s="23" t="str">
        <f>IF(C200="","",IF(OR(D200='Gear Train '!$Q$7,D200='Gear Train '!$Q$8,F200='Gear Train '!$Q$7),VLOOKUP(E200,$C$14:$L$513,10,FALSE),IF(D200='Gear Train '!$Q$3,"-",IF(F200='Gear Train '!$Q$3,1,H200/VLOOKUP(E200,$P$14:$S$513,4,FALSE)))))</f>
        <v/>
      </c>
      <c r="M200" s="23" t="str">
        <f t="shared" si="16"/>
        <v/>
      </c>
      <c r="N200" s="24" t="str">
        <f t="shared" si="17"/>
        <v/>
      </c>
      <c r="P200" s="18"/>
      <c r="Q200" s="18"/>
      <c r="R200" s="25"/>
      <c r="S200" s="25"/>
      <c r="T200" s="25"/>
      <c r="AF200" s="1"/>
      <c r="AG200" s="1"/>
    </row>
    <row r="201" spans="2:33">
      <c r="B201" s="17"/>
      <c r="C201" s="18"/>
      <c r="D201" s="19" t="str">
        <f t="shared" si="14"/>
        <v/>
      </c>
      <c r="E201" s="18"/>
      <c r="F201" s="21" t="str">
        <f t="shared" si="15"/>
        <v/>
      </c>
      <c r="G201" s="22" t="str">
        <f>IF(C201="","",IF(D201='Gear Train '!$Q$3,"-",VLOOKUP(C201,$P$14:$R$513,3,FALSE)))</f>
        <v/>
      </c>
      <c r="H201" s="22" t="str">
        <f>IF(C201="","",IF(OR(D201='Gear Train '!$Q$7,D201='Gear Train '!$Q$3,D201='Gear Train '!$Q$8),"-",VLOOKUP(C201,$P$14:$S$513,4,FALSE)))</f>
        <v/>
      </c>
      <c r="I201" s="23" t="str">
        <f>IF(C201="","",IF(OR(D201='Gear Train '!$Q$7,D201='Gear Train '!$Q$8,F201='Gear Train '!$Q$7),VLOOKUP(E201,$C$14:$L$513,7,FALSE),IF(D201='Gear Train '!$Q$3,VLOOKUP(C201,$P$14:$T$513,5,FALSE),VLOOKUP(E201,$C$14:$L$513,7,FALSE)*L201)))</f>
        <v/>
      </c>
      <c r="J201" s="23" t="str">
        <f>IF(C201="","",IF(OR(D201='Gear Train '!$Q$7,D201='Gear Train '!$Q$8,F201='Gear Train '!$Q$7),VLOOKUP(E201,$C$14:$L$513,8,FALSE),IF(D201='Gear Train '!$Q$3,E201/I201,VLOOKUP(E201,$C$14:$L$513,8,FALSE)/L201)))</f>
        <v/>
      </c>
      <c r="K201" s="23" t="str">
        <f t="shared" si="18"/>
        <v/>
      </c>
      <c r="L201" s="23" t="str">
        <f>IF(C201="","",IF(OR(D201='Gear Train '!$Q$7,D201='Gear Train '!$Q$8,F201='Gear Train '!$Q$7),VLOOKUP(E201,$C$14:$L$513,10,FALSE),IF(D201='Gear Train '!$Q$3,"-",IF(F201='Gear Train '!$Q$3,1,H201/VLOOKUP(E201,$P$14:$S$513,4,FALSE)))))</f>
        <v/>
      </c>
      <c r="M201" s="23" t="str">
        <f t="shared" si="16"/>
        <v/>
      </c>
      <c r="N201" s="24" t="str">
        <f t="shared" si="17"/>
        <v/>
      </c>
      <c r="P201" s="18"/>
      <c r="Q201" s="18"/>
      <c r="R201" s="25"/>
      <c r="S201" s="25"/>
      <c r="T201" s="25"/>
      <c r="AF201" s="1"/>
      <c r="AG201" s="1"/>
    </row>
    <row r="202" spans="2:33">
      <c r="B202" s="17"/>
      <c r="C202" s="18"/>
      <c r="D202" s="19" t="str">
        <f t="shared" si="14"/>
        <v/>
      </c>
      <c r="E202" s="18"/>
      <c r="F202" s="21" t="str">
        <f t="shared" si="15"/>
        <v/>
      </c>
      <c r="G202" s="22" t="str">
        <f>IF(C202="","",IF(D202='Gear Train '!$Q$3,"-",VLOOKUP(C202,$P$14:$R$513,3,FALSE)))</f>
        <v/>
      </c>
      <c r="H202" s="22" t="str">
        <f>IF(C202="","",IF(OR(D202='Gear Train '!$Q$7,D202='Gear Train '!$Q$3,D202='Gear Train '!$Q$8),"-",VLOOKUP(C202,$P$14:$S$513,4,FALSE)))</f>
        <v/>
      </c>
      <c r="I202" s="23" t="str">
        <f>IF(C202="","",IF(OR(D202='Gear Train '!$Q$7,D202='Gear Train '!$Q$8,F202='Gear Train '!$Q$7),VLOOKUP(E202,$C$14:$L$513,7,FALSE),IF(D202='Gear Train '!$Q$3,VLOOKUP(C202,$P$14:$T$513,5,FALSE),VLOOKUP(E202,$C$14:$L$513,7,FALSE)*L202)))</f>
        <v/>
      </c>
      <c r="J202" s="23" t="str">
        <f>IF(C202="","",IF(OR(D202='Gear Train '!$Q$7,D202='Gear Train '!$Q$8,F202='Gear Train '!$Q$7),VLOOKUP(E202,$C$14:$L$513,8,FALSE),IF(D202='Gear Train '!$Q$3,E202/I202,VLOOKUP(E202,$C$14:$L$513,8,FALSE)/L202)))</f>
        <v/>
      </c>
      <c r="K202" s="23" t="str">
        <f t="shared" si="18"/>
        <v/>
      </c>
      <c r="L202" s="23" t="str">
        <f>IF(C202="","",IF(OR(D202='Gear Train '!$Q$7,D202='Gear Train '!$Q$8,F202='Gear Train '!$Q$7),VLOOKUP(E202,$C$14:$L$513,10,FALSE),IF(D202='Gear Train '!$Q$3,"-",IF(F202='Gear Train '!$Q$3,1,H202/VLOOKUP(E202,$P$14:$S$513,4,FALSE)))))</f>
        <v/>
      </c>
      <c r="M202" s="23" t="str">
        <f t="shared" si="16"/>
        <v/>
      </c>
      <c r="N202" s="24" t="str">
        <f t="shared" si="17"/>
        <v/>
      </c>
      <c r="P202" s="18"/>
      <c r="Q202" s="18"/>
      <c r="R202" s="25"/>
      <c r="S202" s="25"/>
      <c r="T202" s="25"/>
      <c r="AF202" s="1"/>
      <c r="AG202" s="1"/>
    </row>
    <row r="203" spans="2:33">
      <c r="B203" s="17"/>
      <c r="C203" s="18"/>
      <c r="D203" s="19" t="str">
        <f t="shared" si="14"/>
        <v/>
      </c>
      <c r="E203" s="18"/>
      <c r="F203" s="21" t="str">
        <f t="shared" si="15"/>
        <v/>
      </c>
      <c r="G203" s="22" t="str">
        <f>IF(C203="","",IF(D203='Gear Train '!$Q$3,"-",VLOOKUP(C203,$P$14:$R$513,3,FALSE)))</f>
        <v/>
      </c>
      <c r="H203" s="22" t="str">
        <f>IF(C203="","",IF(OR(D203='Gear Train '!$Q$7,D203='Gear Train '!$Q$3,D203='Gear Train '!$Q$8),"-",VLOOKUP(C203,$P$14:$S$513,4,FALSE)))</f>
        <v/>
      </c>
      <c r="I203" s="23" t="str">
        <f>IF(C203="","",IF(OR(D203='Gear Train '!$Q$7,D203='Gear Train '!$Q$8,F203='Gear Train '!$Q$7),VLOOKUP(E203,$C$14:$L$513,7,FALSE),IF(D203='Gear Train '!$Q$3,VLOOKUP(C203,$P$14:$T$513,5,FALSE),VLOOKUP(E203,$C$14:$L$513,7,FALSE)*L203)))</f>
        <v/>
      </c>
      <c r="J203" s="23" t="str">
        <f>IF(C203="","",IF(OR(D203='Gear Train '!$Q$7,D203='Gear Train '!$Q$8,F203='Gear Train '!$Q$7),VLOOKUP(E203,$C$14:$L$513,8,FALSE),IF(D203='Gear Train '!$Q$3,E203/I203,VLOOKUP(E203,$C$14:$L$513,8,FALSE)/L203)))</f>
        <v/>
      </c>
      <c r="K203" s="23" t="str">
        <f t="shared" si="18"/>
        <v/>
      </c>
      <c r="L203" s="23" t="str">
        <f>IF(C203="","",IF(OR(D203='Gear Train '!$Q$7,D203='Gear Train '!$Q$8,F203='Gear Train '!$Q$7),VLOOKUP(E203,$C$14:$L$513,10,FALSE),IF(D203='Gear Train '!$Q$3,"-",IF(F203='Gear Train '!$Q$3,1,H203/VLOOKUP(E203,$P$14:$S$513,4,FALSE)))))</f>
        <v/>
      </c>
      <c r="M203" s="23" t="str">
        <f t="shared" si="16"/>
        <v/>
      </c>
      <c r="N203" s="24" t="str">
        <f t="shared" si="17"/>
        <v/>
      </c>
      <c r="P203" s="18"/>
      <c r="Q203" s="18"/>
      <c r="R203" s="25"/>
      <c r="S203" s="25"/>
      <c r="T203" s="25"/>
      <c r="AF203" s="1"/>
      <c r="AG203" s="1"/>
    </row>
    <row r="204" spans="2:33">
      <c r="B204" s="17"/>
      <c r="C204" s="18"/>
      <c r="D204" s="19" t="str">
        <f t="shared" si="14"/>
        <v/>
      </c>
      <c r="E204" s="18"/>
      <c r="F204" s="21" t="str">
        <f t="shared" si="15"/>
        <v/>
      </c>
      <c r="G204" s="22" t="str">
        <f>IF(C204="","",IF(D204='Gear Train '!$Q$3,"-",VLOOKUP(C204,$P$14:$R$513,3,FALSE)))</f>
        <v/>
      </c>
      <c r="H204" s="22" t="str">
        <f>IF(C204="","",IF(OR(D204='Gear Train '!$Q$7,D204='Gear Train '!$Q$3,D204='Gear Train '!$Q$8),"-",VLOOKUP(C204,$P$14:$S$513,4,FALSE)))</f>
        <v/>
      </c>
      <c r="I204" s="23" t="str">
        <f>IF(C204="","",IF(OR(D204='Gear Train '!$Q$7,D204='Gear Train '!$Q$8,F204='Gear Train '!$Q$7),VLOOKUP(E204,$C$14:$L$513,7,FALSE),IF(D204='Gear Train '!$Q$3,VLOOKUP(C204,$P$14:$T$513,5,FALSE),VLOOKUP(E204,$C$14:$L$513,7,FALSE)*L204)))</f>
        <v/>
      </c>
      <c r="J204" s="23" t="str">
        <f>IF(C204="","",IF(OR(D204='Gear Train '!$Q$7,D204='Gear Train '!$Q$8,F204='Gear Train '!$Q$7),VLOOKUP(E204,$C$14:$L$513,8,FALSE),IF(D204='Gear Train '!$Q$3,E204/I204,VLOOKUP(E204,$C$14:$L$513,8,FALSE)/L204)))</f>
        <v/>
      </c>
      <c r="K204" s="23" t="str">
        <f t="shared" si="18"/>
        <v/>
      </c>
      <c r="L204" s="23" t="str">
        <f>IF(C204="","",IF(OR(D204='Gear Train '!$Q$7,D204='Gear Train '!$Q$8,F204='Gear Train '!$Q$7),VLOOKUP(E204,$C$14:$L$513,10,FALSE),IF(D204='Gear Train '!$Q$3,"-",IF(F204='Gear Train '!$Q$3,1,H204/VLOOKUP(E204,$P$14:$S$513,4,FALSE)))))</f>
        <v/>
      </c>
      <c r="M204" s="23" t="str">
        <f t="shared" si="16"/>
        <v/>
      </c>
      <c r="N204" s="24" t="str">
        <f t="shared" si="17"/>
        <v/>
      </c>
      <c r="P204" s="18"/>
      <c r="Q204" s="18"/>
      <c r="R204" s="25"/>
      <c r="S204" s="25"/>
      <c r="T204" s="25"/>
      <c r="AF204" s="1"/>
      <c r="AG204" s="1"/>
    </row>
    <row r="205" spans="2:33">
      <c r="B205" s="17"/>
      <c r="C205" s="18"/>
      <c r="D205" s="19" t="str">
        <f t="shared" si="14"/>
        <v/>
      </c>
      <c r="E205" s="18"/>
      <c r="F205" s="21" t="str">
        <f t="shared" si="15"/>
        <v/>
      </c>
      <c r="G205" s="22" t="str">
        <f>IF(C205="","",IF(D205='Gear Train '!$Q$3,"-",VLOOKUP(C205,$P$14:$R$513,3,FALSE)))</f>
        <v/>
      </c>
      <c r="H205" s="22" t="str">
        <f>IF(C205="","",IF(OR(D205='Gear Train '!$Q$7,D205='Gear Train '!$Q$3,D205='Gear Train '!$Q$8),"-",VLOOKUP(C205,$P$14:$S$513,4,FALSE)))</f>
        <v/>
      </c>
      <c r="I205" s="23" t="str">
        <f>IF(C205="","",IF(OR(D205='Gear Train '!$Q$7,D205='Gear Train '!$Q$8,F205='Gear Train '!$Q$7),VLOOKUP(E205,$C$14:$L$513,7,FALSE),IF(D205='Gear Train '!$Q$3,VLOOKUP(C205,$P$14:$T$513,5,FALSE),VLOOKUP(E205,$C$14:$L$513,7,FALSE)*L205)))</f>
        <v/>
      </c>
      <c r="J205" s="23" t="str">
        <f>IF(C205="","",IF(OR(D205='Gear Train '!$Q$7,D205='Gear Train '!$Q$8,F205='Gear Train '!$Q$7),VLOOKUP(E205,$C$14:$L$513,8,FALSE),IF(D205='Gear Train '!$Q$3,E205/I205,VLOOKUP(E205,$C$14:$L$513,8,FALSE)/L205)))</f>
        <v/>
      </c>
      <c r="K205" s="23" t="str">
        <f t="shared" si="18"/>
        <v/>
      </c>
      <c r="L205" s="23" t="str">
        <f>IF(C205="","",IF(OR(D205='Gear Train '!$Q$7,D205='Gear Train '!$Q$8,F205='Gear Train '!$Q$7),VLOOKUP(E205,$C$14:$L$513,10,FALSE),IF(D205='Gear Train '!$Q$3,"-",IF(F205='Gear Train '!$Q$3,1,H205/VLOOKUP(E205,$P$14:$S$513,4,FALSE)))))</f>
        <v/>
      </c>
      <c r="M205" s="23" t="str">
        <f t="shared" si="16"/>
        <v/>
      </c>
      <c r="N205" s="24" t="str">
        <f t="shared" si="17"/>
        <v/>
      </c>
      <c r="P205" s="18"/>
      <c r="Q205" s="18"/>
      <c r="R205" s="25"/>
      <c r="S205" s="25"/>
      <c r="T205" s="25"/>
      <c r="AF205" s="1"/>
      <c r="AG205" s="1"/>
    </row>
    <row r="206" spans="2:33">
      <c r="B206" s="17"/>
      <c r="C206" s="18"/>
      <c r="D206" s="19" t="str">
        <f t="shared" ref="D206:D269" si="19">IF(C206="","",VLOOKUP(C206,$P$14:$Q$513,2,FALSE))</f>
        <v/>
      </c>
      <c r="E206" s="18"/>
      <c r="F206" s="21" t="str">
        <f t="shared" ref="F206:F269" si="20">IF(E206="","",IF(ISNUMBER(E206),"-",VLOOKUP(E206,$P$14:$Q$513,2,FALSE)))</f>
        <v/>
      </c>
      <c r="G206" s="22" t="str">
        <f>IF(C206="","",IF(D206='Gear Train '!$Q$3,"-",VLOOKUP(C206,$P$14:$R$513,3,FALSE)))</f>
        <v/>
      </c>
      <c r="H206" s="22" t="str">
        <f>IF(C206="","",IF(OR(D206='Gear Train '!$Q$7,D206='Gear Train '!$Q$3,D206='Gear Train '!$Q$8),"-",VLOOKUP(C206,$P$14:$S$513,4,FALSE)))</f>
        <v/>
      </c>
      <c r="I206" s="23" t="str">
        <f>IF(C206="","",IF(OR(D206='Gear Train '!$Q$7,D206='Gear Train '!$Q$8,F206='Gear Train '!$Q$7),VLOOKUP(E206,$C$14:$L$513,7,FALSE),IF(D206='Gear Train '!$Q$3,VLOOKUP(C206,$P$14:$T$513,5,FALSE),VLOOKUP(E206,$C$14:$L$513,7,FALSE)*L206)))</f>
        <v/>
      </c>
      <c r="J206" s="23" t="str">
        <f>IF(C206="","",IF(OR(D206='Gear Train '!$Q$7,D206='Gear Train '!$Q$8,F206='Gear Train '!$Q$7),VLOOKUP(E206,$C$14:$L$513,8,FALSE),IF(D206='Gear Train '!$Q$3,E206/I206,VLOOKUP(E206,$C$14:$L$513,8,FALSE)/L206)))</f>
        <v/>
      </c>
      <c r="K206" s="23" t="str">
        <f t="shared" si="18"/>
        <v/>
      </c>
      <c r="L206" s="23" t="str">
        <f>IF(C206="","",IF(OR(D206='Gear Train '!$Q$7,D206='Gear Train '!$Q$8,F206='Gear Train '!$Q$7),VLOOKUP(E206,$C$14:$L$513,10,FALSE),IF(D206='Gear Train '!$Q$3,"-",IF(F206='Gear Train '!$Q$3,1,H206/VLOOKUP(E206,$P$14:$S$513,4,FALSE)))))</f>
        <v/>
      </c>
      <c r="M206" s="23" t="str">
        <f t="shared" ref="M206:M269" si="21">IF(B206="","",VLOOKUP(B206,$V$14:$W$113,2,FALSE))</f>
        <v/>
      </c>
      <c r="N206" s="24" t="str">
        <f t="shared" si="17"/>
        <v/>
      </c>
      <c r="P206" s="18"/>
      <c r="Q206" s="18"/>
      <c r="R206" s="25"/>
      <c r="S206" s="25"/>
      <c r="T206" s="25"/>
      <c r="AF206" s="1"/>
      <c r="AG206" s="1"/>
    </row>
    <row r="207" spans="2:33">
      <c r="B207" s="17"/>
      <c r="C207" s="18"/>
      <c r="D207" s="19" t="str">
        <f t="shared" si="19"/>
        <v/>
      </c>
      <c r="E207" s="18"/>
      <c r="F207" s="21" t="str">
        <f t="shared" si="20"/>
        <v/>
      </c>
      <c r="G207" s="22" t="str">
        <f>IF(C207="","",IF(D207='Gear Train '!$Q$3,"-",VLOOKUP(C207,$P$14:$R$513,3,FALSE)))</f>
        <v/>
      </c>
      <c r="H207" s="22" t="str">
        <f>IF(C207="","",IF(OR(D207='Gear Train '!$Q$7,D207='Gear Train '!$Q$3,D207='Gear Train '!$Q$8),"-",VLOOKUP(C207,$P$14:$S$513,4,FALSE)))</f>
        <v/>
      </c>
      <c r="I207" s="23" t="str">
        <f>IF(C207="","",IF(OR(D207='Gear Train '!$Q$7,D207='Gear Train '!$Q$8,F207='Gear Train '!$Q$7),VLOOKUP(E207,$C$14:$L$513,7,FALSE),IF(D207='Gear Train '!$Q$3,VLOOKUP(C207,$P$14:$T$513,5,FALSE),VLOOKUP(E207,$C$14:$L$513,7,FALSE)*L207)))</f>
        <v/>
      </c>
      <c r="J207" s="23" t="str">
        <f>IF(C207="","",IF(OR(D207='Gear Train '!$Q$7,D207='Gear Train '!$Q$8,F207='Gear Train '!$Q$7),VLOOKUP(E207,$C$14:$L$513,8,FALSE),IF(D207='Gear Train '!$Q$3,E207/I207,VLOOKUP(E207,$C$14:$L$513,8,FALSE)/L207)))</f>
        <v/>
      </c>
      <c r="K207" s="23" t="str">
        <f t="shared" si="18"/>
        <v/>
      </c>
      <c r="L207" s="23" t="str">
        <f>IF(C207="","",IF(OR(D207='Gear Train '!$Q$7,D207='Gear Train '!$Q$8,F207='Gear Train '!$Q$7),VLOOKUP(E207,$C$14:$L$513,10,FALSE),IF(D207='Gear Train '!$Q$3,"-",IF(F207='Gear Train '!$Q$3,1,H207/VLOOKUP(E207,$P$14:$S$513,4,FALSE)))))</f>
        <v/>
      </c>
      <c r="M207" s="23" t="str">
        <f t="shared" si="21"/>
        <v/>
      </c>
      <c r="N207" s="24" t="str">
        <f t="shared" ref="N207:N270" si="22">IF(M207="","",1-I207/M207)</f>
        <v/>
      </c>
      <c r="P207" s="18"/>
      <c r="Q207" s="18"/>
      <c r="R207" s="25"/>
      <c r="S207" s="25"/>
      <c r="T207" s="25"/>
      <c r="AF207" s="1"/>
      <c r="AG207" s="1"/>
    </row>
    <row r="208" spans="2:33">
      <c r="B208" s="17"/>
      <c r="C208" s="18"/>
      <c r="D208" s="19" t="str">
        <f t="shared" si="19"/>
        <v/>
      </c>
      <c r="E208" s="18"/>
      <c r="F208" s="21" t="str">
        <f t="shared" si="20"/>
        <v/>
      </c>
      <c r="G208" s="22" t="str">
        <f>IF(C208="","",IF(D208='Gear Train '!$Q$3,"-",VLOOKUP(C208,$P$14:$R$513,3,FALSE)))</f>
        <v/>
      </c>
      <c r="H208" s="22" t="str">
        <f>IF(C208="","",IF(OR(D208='Gear Train '!$Q$7,D208='Gear Train '!$Q$3,D208='Gear Train '!$Q$8),"-",VLOOKUP(C208,$P$14:$S$513,4,FALSE)))</f>
        <v/>
      </c>
      <c r="I208" s="23" t="str">
        <f>IF(C208="","",IF(OR(D208='Gear Train '!$Q$7,D208='Gear Train '!$Q$8,F208='Gear Train '!$Q$7),VLOOKUP(E208,$C$14:$L$513,7,FALSE),IF(D208='Gear Train '!$Q$3,VLOOKUP(C208,$P$14:$T$513,5,FALSE),VLOOKUP(E208,$C$14:$L$513,7,FALSE)*L208)))</f>
        <v/>
      </c>
      <c r="J208" s="23" t="str">
        <f>IF(C208="","",IF(OR(D208='Gear Train '!$Q$7,D208='Gear Train '!$Q$8,F208='Gear Train '!$Q$7),VLOOKUP(E208,$C$14:$L$513,8,FALSE),IF(D208='Gear Train '!$Q$3,E208/I208,VLOOKUP(E208,$C$14:$L$513,8,FALSE)/L208)))</f>
        <v/>
      </c>
      <c r="K208" s="23" t="str">
        <f t="shared" si="18"/>
        <v/>
      </c>
      <c r="L208" s="23" t="str">
        <f>IF(C208="","",IF(OR(D208='Gear Train '!$Q$7,D208='Gear Train '!$Q$8,F208='Gear Train '!$Q$7),VLOOKUP(E208,$C$14:$L$513,10,FALSE),IF(D208='Gear Train '!$Q$3,"-",IF(F208='Gear Train '!$Q$3,1,H208/VLOOKUP(E208,$P$14:$S$513,4,FALSE)))))</f>
        <v/>
      </c>
      <c r="M208" s="23" t="str">
        <f t="shared" si="21"/>
        <v/>
      </c>
      <c r="N208" s="24" t="str">
        <f t="shared" si="22"/>
        <v/>
      </c>
      <c r="P208" s="18"/>
      <c r="Q208" s="18"/>
      <c r="R208" s="25"/>
      <c r="S208" s="25"/>
      <c r="T208" s="25"/>
      <c r="AF208" s="1"/>
      <c r="AG208" s="1"/>
    </row>
    <row r="209" spans="2:33">
      <c r="B209" s="17"/>
      <c r="C209" s="18"/>
      <c r="D209" s="19" t="str">
        <f t="shared" si="19"/>
        <v/>
      </c>
      <c r="E209" s="18"/>
      <c r="F209" s="21" t="str">
        <f t="shared" si="20"/>
        <v/>
      </c>
      <c r="G209" s="22" t="str">
        <f>IF(C209="","",IF(D209='Gear Train '!$Q$3,"-",VLOOKUP(C209,$P$14:$R$513,3,FALSE)))</f>
        <v/>
      </c>
      <c r="H209" s="22" t="str">
        <f>IF(C209="","",IF(OR(D209='Gear Train '!$Q$7,D209='Gear Train '!$Q$3,D209='Gear Train '!$Q$8),"-",VLOOKUP(C209,$P$14:$S$513,4,FALSE)))</f>
        <v/>
      </c>
      <c r="I209" s="23" t="str">
        <f>IF(C209="","",IF(OR(D209='Gear Train '!$Q$7,D209='Gear Train '!$Q$8,F209='Gear Train '!$Q$7),VLOOKUP(E209,$C$14:$L$513,7,FALSE),IF(D209='Gear Train '!$Q$3,VLOOKUP(C209,$P$14:$T$513,5,FALSE),VLOOKUP(E209,$C$14:$L$513,7,FALSE)*L209)))</f>
        <v/>
      </c>
      <c r="J209" s="23" t="str">
        <f>IF(C209="","",IF(OR(D209='Gear Train '!$Q$7,D209='Gear Train '!$Q$8,F209='Gear Train '!$Q$7),VLOOKUP(E209,$C$14:$L$513,8,FALSE),IF(D209='Gear Train '!$Q$3,E209/I209,VLOOKUP(E209,$C$14:$L$513,8,FALSE)/L209)))</f>
        <v/>
      </c>
      <c r="K209" s="23" t="str">
        <f t="shared" si="18"/>
        <v/>
      </c>
      <c r="L209" s="23" t="str">
        <f>IF(C209="","",IF(OR(D209='Gear Train '!$Q$7,D209='Gear Train '!$Q$8,F209='Gear Train '!$Q$7),VLOOKUP(E209,$C$14:$L$513,10,FALSE),IF(D209='Gear Train '!$Q$3,"-",IF(F209='Gear Train '!$Q$3,1,H209/VLOOKUP(E209,$P$14:$S$513,4,FALSE)))))</f>
        <v/>
      </c>
      <c r="M209" s="23" t="str">
        <f t="shared" si="21"/>
        <v/>
      </c>
      <c r="N209" s="24" t="str">
        <f t="shared" si="22"/>
        <v/>
      </c>
      <c r="P209" s="18"/>
      <c r="Q209" s="18"/>
      <c r="R209" s="25"/>
      <c r="S209" s="25"/>
      <c r="T209" s="25"/>
      <c r="AF209" s="1"/>
      <c r="AG209" s="1"/>
    </row>
    <row r="210" spans="2:33">
      <c r="B210" s="17"/>
      <c r="C210" s="18"/>
      <c r="D210" s="19" t="str">
        <f t="shared" si="19"/>
        <v/>
      </c>
      <c r="E210" s="18"/>
      <c r="F210" s="21" t="str">
        <f t="shared" si="20"/>
        <v/>
      </c>
      <c r="G210" s="22" t="str">
        <f>IF(C210="","",IF(D210='Gear Train '!$Q$3,"-",VLOOKUP(C210,$P$14:$R$513,3,FALSE)))</f>
        <v/>
      </c>
      <c r="H210" s="22" t="str">
        <f>IF(C210="","",IF(OR(D210='Gear Train '!$Q$7,D210='Gear Train '!$Q$3,D210='Gear Train '!$Q$8),"-",VLOOKUP(C210,$P$14:$S$513,4,FALSE)))</f>
        <v/>
      </c>
      <c r="I210" s="23" t="str">
        <f>IF(C210="","",IF(OR(D210='Gear Train '!$Q$7,D210='Gear Train '!$Q$8,F210='Gear Train '!$Q$7),VLOOKUP(E210,$C$14:$L$513,7,FALSE),IF(D210='Gear Train '!$Q$3,VLOOKUP(C210,$P$14:$T$513,5,FALSE),VLOOKUP(E210,$C$14:$L$513,7,FALSE)*L210)))</f>
        <v/>
      </c>
      <c r="J210" s="23" t="str">
        <f>IF(C210="","",IF(OR(D210='Gear Train '!$Q$7,D210='Gear Train '!$Q$8,F210='Gear Train '!$Q$7),VLOOKUP(E210,$C$14:$L$513,8,FALSE),IF(D210='Gear Train '!$Q$3,E210/I210,VLOOKUP(E210,$C$14:$L$513,8,FALSE)/L210)))</f>
        <v/>
      </c>
      <c r="K210" s="23" t="str">
        <f t="shared" si="18"/>
        <v/>
      </c>
      <c r="L210" s="23" t="str">
        <f>IF(C210="","",IF(OR(D210='Gear Train '!$Q$7,D210='Gear Train '!$Q$8,F210='Gear Train '!$Q$7),VLOOKUP(E210,$C$14:$L$513,10,FALSE),IF(D210='Gear Train '!$Q$3,"-",IF(F210='Gear Train '!$Q$3,1,H210/VLOOKUP(E210,$P$14:$S$513,4,FALSE)))))</f>
        <v/>
      </c>
      <c r="M210" s="23" t="str">
        <f t="shared" si="21"/>
        <v/>
      </c>
      <c r="N210" s="24" t="str">
        <f t="shared" si="22"/>
        <v/>
      </c>
      <c r="P210" s="18"/>
      <c r="Q210" s="18"/>
      <c r="R210" s="25"/>
      <c r="S210" s="25"/>
      <c r="T210" s="25"/>
      <c r="AF210" s="1"/>
      <c r="AG210" s="1"/>
    </row>
    <row r="211" spans="2:33">
      <c r="B211" s="17"/>
      <c r="C211" s="18"/>
      <c r="D211" s="19" t="str">
        <f t="shared" si="19"/>
        <v/>
      </c>
      <c r="E211" s="18"/>
      <c r="F211" s="21" t="str">
        <f t="shared" si="20"/>
        <v/>
      </c>
      <c r="G211" s="22" t="str">
        <f>IF(C211="","",IF(D211='Gear Train '!$Q$3,"-",VLOOKUP(C211,$P$14:$R$513,3,FALSE)))</f>
        <v/>
      </c>
      <c r="H211" s="22" t="str">
        <f>IF(C211="","",IF(OR(D211='Gear Train '!$Q$7,D211='Gear Train '!$Q$3,D211='Gear Train '!$Q$8),"-",VLOOKUP(C211,$P$14:$S$513,4,FALSE)))</f>
        <v/>
      </c>
      <c r="I211" s="23" t="str">
        <f>IF(C211="","",IF(OR(D211='Gear Train '!$Q$7,D211='Gear Train '!$Q$8,F211='Gear Train '!$Q$7),VLOOKUP(E211,$C$14:$L$513,7,FALSE),IF(D211='Gear Train '!$Q$3,VLOOKUP(C211,$P$14:$T$513,5,FALSE),VLOOKUP(E211,$C$14:$L$513,7,FALSE)*L211)))</f>
        <v/>
      </c>
      <c r="J211" s="23" t="str">
        <f>IF(C211="","",IF(OR(D211='Gear Train '!$Q$7,D211='Gear Train '!$Q$8,F211='Gear Train '!$Q$7),VLOOKUP(E211,$C$14:$L$513,8,FALSE),IF(D211='Gear Train '!$Q$3,E211/I211,VLOOKUP(E211,$C$14:$L$513,8,FALSE)/L211)))</f>
        <v/>
      </c>
      <c r="K211" s="23" t="str">
        <f t="shared" ref="K211:K274" si="23">IF(C211="","",IF(G211="-","-",MOD(G211+J211*360,360)))</f>
        <v/>
      </c>
      <c r="L211" s="23" t="str">
        <f>IF(C211="","",IF(OR(D211='Gear Train '!$Q$7,D211='Gear Train '!$Q$8,F211='Gear Train '!$Q$7),VLOOKUP(E211,$C$14:$L$513,10,FALSE),IF(D211='Gear Train '!$Q$3,"-",IF(F211='Gear Train '!$Q$3,1,H211/VLOOKUP(E211,$P$14:$S$513,4,FALSE)))))</f>
        <v/>
      </c>
      <c r="M211" s="23" t="str">
        <f t="shared" si="21"/>
        <v/>
      </c>
      <c r="N211" s="24" t="str">
        <f t="shared" si="22"/>
        <v/>
      </c>
      <c r="P211" s="18"/>
      <c r="Q211" s="18"/>
      <c r="R211" s="25"/>
      <c r="S211" s="25"/>
      <c r="T211" s="25"/>
      <c r="AF211" s="1"/>
      <c r="AG211" s="1"/>
    </row>
    <row r="212" spans="2:33">
      <c r="B212" s="17"/>
      <c r="C212" s="18"/>
      <c r="D212" s="19" t="str">
        <f t="shared" si="19"/>
        <v/>
      </c>
      <c r="E212" s="18"/>
      <c r="F212" s="21" t="str">
        <f t="shared" si="20"/>
        <v/>
      </c>
      <c r="G212" s="22" t="str">
        <f>IF(C212="","",IF(D212='Gear Train '!$Q$3,"-",VLOOKUP(C212,$P$14:$R$513,3,FALSE)))</f>
        <v/>
      </c>
      <c r="H212" s="22" t="str">
        <f>IF(C212="","",IF(OR(D212='Gear Train '!$Q$7,D212='Gear Train '!$Q$3,D212='Gear Train '!$Q$8),"-",VLOOKUP(C212,$P$14:$S$513,4,FALSE)))</f>
        <v/>
      </c>
      <c r="I212" s="23" t="str">
        <f>IF(C212="","",IF(OR(D212='Gear Train '!$Q$7,D212='Gear Train '!$Q$8,F212='Gear Train '!$Q$7),VLOOKUP(E212,$C$14:$L$513,7,FALSE),IF(D212='Gear Train '!$Q$3,VLOOKUP(C212,$P$14:$T$513,5,FALSE),VLOOKUP(E212,$C$14:$L$513,7,FALSE)*L212)))</f>
        <v/>
      </c>
      <c r="J212" s="23" t="str">
        <f>IF(C212="","",IF(OR(D212='Gear Train '!$Q$7,D212='Gear Train '!$Q$8,F212='Gear Train '!$Q$7),VLOOKUP(E212,$C$14:$L$513,8,FALSE),IF(D212='Gear Train '!$Q$3,E212/I212,VLOOKUP(E212,$C$14:$L$513,8,FALSE)/L212)))</f>
        <v/>
      </c>
      <c r="K212" s="23" t="str">
        <f t="shared" si="23"/>
        <v/>
      </c>
      <c r="L212" s="23" t="str">
        <f>IF(C212="","",IF(OR(D212='Gear Train '!$Q$7,D212='Gear Train '!$Q$8,F212='Gear Train '!$Q$7),VLOOKUP(E212,$C$14:$L$513,10,FALSE),IF(D212='Gear Train '!$Q$3,"-",IF(F212='Gear Train '!$Q$3,1,H212/VLOOKUP(E212,$P$14:$S$513,4,FALSE)))))</f>
        <v/>
      </c>
      <c r="M212" s="23" t="str">
        <f t="shared" si="21"/>
        <v/>
      </c>
      <c r="N212" s="24" t="str">
        <f t="shared" si="22"/>
        <v/>
      </c>
      <c r="P212" s="18"/>
      <c r="Q212" s="18"/>
      <c r="R212" s="25"/>
      <c r="S212" s="25"/>
      <c r="T212" s="25"/>
      <c r="AF212" s="1"/>
      <c r="AG212" s="1"/>
    </row>
    <row r="213" spans="2:33">
      <c r="B213" s="17"/>
      <c r="C213" s="18"/>
      <c r="D213" s="19" t="str">
        <f t="shared" si="19"/>
        <v/>
      </c>
      <c r="E213" s="18"/>
      <c r="F213" s="21" t="str">
        <f t="shared" si="20"/>
        <v/>
      </c>
      <c r="G213" s="22" t="str">
        <f>IF(C213="","",IF(D213='Gear Train '!$Q$3,"-",VLOOKUP(C213,$P$14:$R$513,3,FALSE)))</f>
        <v/>
      </c>
      <c r="H213" s="22" t="str">
        <f>IF(C213="","",IF(OR(D213='Gear Train '!$Q$7,D213='Gear Train '!$Q$3,D213='Gear Train '!$Q$8),"-",VLOOKUP(C213,$P$14:$S$513,4,FALSE)))</f>
        <v/>
      </c>
      <c r="I213" s="23" t="str">
        <f>IF(C213="","",IF(OR(D213='Gear Train '!$Q$7,D213='Gear Train '!$Q$8,F213='Gear Train '!$Q$7),VLOOKUP(E213,$C$14:$L$513,7,FALSE),IF(D213='Gear Train '!$Q$3,VLOOKUP(C213,$P$14:$T$513,5,FALSE),VLOOKUP(E213,$C$14:$L$513,7,FALSE)*L213)))</f>
        <v/>
      </c>
      <c r="J213" s="23" t="str">
        <f>IF(C213="","",IF(OR(D213='Gear Train '!$Q$7,D213='Gear Train '!$Q$8,F213='Gear Train '!$Q$7),VLOOKUP(E213,$C$14:$L$513,8,FALSE),IF(D213='Gear Train '!$Q$3,E213/I213,VLOOKUP(E213,$C$14:$L$513,8,FALSE)/L213)))</f>
        <v/>
      </c>
      <c r="K213" s="23" t="str">
        <f t="shared" si="23"/>
        <v/>
      </c>
      <c r="L213" s="23" t="str">
        <f>IF(C213="","",IF(OR(D213='Gear Train '!$Q$7,D213='Gear Train '!$Q$8,F213='Gear Train '!$Q$7),VLOOKUP(E213,$C$14:$L$513,10,FALSE),IF(D213='Gear Train '!$Q$3,"-",IF(F213='Gear Train '!$Q$3,1,H213/VLOOKUP(E213,$P$14:$S$513,4,FALSE)))))</f>
        <v/>
      </c>
      <c r="M213" s="23" t="str">
        <f t="shared" si="21"/>
        <v/>
      </c>
      <c r="N213" s="24" t="str">
        <f t="shared" si="22"/>
        <v/>
      </c>
      <c r="P213" s="18"/>
      <c r="Q213" s="18"/>
      <c r="R213" s="25"/>
      <c r="S213" s="25"/>
      <c r="T213" s="25"/>
      <c r="AF213" s="1"/>
      <c r="AG213" s="1"/>
    </row>
    <row r="214" spans="2:33">
      <c r="B214" s="17"/>
      <c r="C214" s="18"/>
      <c r="D214" s="19" t="str">
        <f t="shared" si="19"/>
        <v/>
      </c>
      <c r="E214" s="18"/>
      <c r="F214" s="21" t="str">
        <f t="shared" si="20"/>
        <v/>
      </c>
      <c r="G214" s="22" t="str">
        <f>IF(C214="","",IF(D214='Gear Train '!$Q$3,"-",VLOOKUP(C214,$P$14:$R$513,3,FALSE)))</f>
        <v/>
      </c>
      <c r="H214" s="22" t="str">
        <f>IF(C214="","",IF(OR(D214='Gear Train '!$Q$7,D214='Gear Train '!$Q$3,D214='Gear Train '!$Q$8),"-",VLOOKUP(C214,$P$14:$S$513,4,FALSE)))</f>
        <v/>
      </c>
      <c r="I214" s="23" t="str">
        <f>IF(C214="","",IF(OR(D214='Gear Train '!$Q$7,D214='Gear Train '!$Q$8,F214='Gear Train '!$Q$7),VLOOKUP(E214,$C$14:$L$513,7,FALSE),IF(D214='Gear Train '!$Q$3,VLOOKUP(C214,$P$14:$T$513,5,FALSE),VLOOKUP(E214,$C$14:$L$513,7,FALSE)*L214)))</f>
        <v/>
      </c>
      <c r="J214" s="23" t="str">
        <f>IF(C214="","",IF(OR(D214='Gear Train '!$Q$7,D214='Gear Train '!$Q$8,F214='Gear Train '!$Q$7),VLOOKUP(E214,$C$14:$L$513,8,FALSE),IF(D214='Gear Train '!$Q$3,E214/I214,VLOOKUP(E214,$C$14:$L$513,8,FALSE)/L214)))</f>
        <v/>
      </c>
      <c r="K214" s="23" t="str">
        <f t="shared" si="23"/>
        <v/>
      </c>
      <c r="L214" s="23" t="str">
        <f>IF(C214="","",IF(OR(D214='Gear Train '!$Q$7,D214='Gear Train '!$Q$8,F214='Gear Train '!$Q$7),VLOOKUP(E214,$C$14:$L$513,10,FALSE),IF(D214='Gear Train '!$Q$3,"-",IF(F214='Gear Train '!$Q$3,1,H214/VLOOKUP(E214,$P$14:$S$513,4,FALSE)))))</f>
        <v/>
      </c>
      <c r="M214" s="23" t="str">
        <f t="shared" si="21"/>
        <v/>
      </c>
      <c r="N214" s="24" t="str">
        <f t="shared" si="22"/>
        <v/>
      </c>
      <c r="P214" s="18"/>
      <c r="Q214" s="18"/>
      <c r="R214" s="25"/>
      <c r="S214" s="25"/>
      <c r="T214" s="25"/>
      <c r="AF214" s="1"/>
      <c r="AG214" s="1"/>
    </row>
    <row r="215" spans="2:33">
      <c r="B215" s="17"/>
      <c r="C215" s="18"/>
      <c r="D215" s="19" t="str">
        <f t="shared" si="19"/>
        <v/>
      </c>
      <c r="E215" s="18"/>
      <c r="F215" s="21" t="str">
        <f t="shared" si="20"/>
        <v/>
      </c>
      <c r="G215" s="22" t="str">
        <f>IF(C215="","",IF(D215='Gear Train '!$Q$3,"-",VLOOKUP(C215,$P$14:$R$513,3,FALSE)))</f>
        <v/>
      </c>
      <c r="H215" s="22" t="str">
        <f>IF(C215="","",IF(OR(D215='Gear Train '!$Q$7,D215='Gear Train '!$Q$3,D215='Gear Train '!$Q$8),"-",VLOOKUP(C215,$P$14:$S$513,4,FALSE)))</f>
        <v/>
      </c>
      <c r="I215" s="23" t="str">
        <f>IF(C215="","",IF(OR(D215='Gear Train '!$Q$7,D215='Gear Train '!$Q$8,F215='Gear Train '!$Q$7),VLOOKUP(E215,$C$14:$L$513,7,FALSE),IF(D215='Gear Train '!$Q$3,VLOOKUP(C215,$P$14:$T$513,5,FALSE),VLOOKUP(E215,$C$14:$L$513,7,FALSE)*L215)))</f>
        <v/>
      </c>
      <c r="J215" s="23" t="str">
        <f>IF(C215="","",IF(OR(D215='Gear Train '!$Q$7,D215='Gear Train '!$Q$8,F215='Gear Train '!$Q$7),VLOOKUP(E215,$C$14:$L$513,8,FALSE),IF(D215='Gear Train '!$Q$3,E215/I215,VLOOKUP(E215,$C$14:$L$513,8,FALSE)/L215)))</f>
        <v/>
      </c>
      <c r="K215" s="23" t="str">
        <f t="shared" si="23"/>
        <v/>
      </c>
      <c r="L215" s="23" t="str">
        <f>IF(C215="","",IF(OR(D215='Gear Train '!$Q$7,D215='Gear Train '!$Q$8,F215='Gear Train '!$Q$7),VLOOKUP(E215,$C$14:$L$513,10,FALSE),IF(D215='Gear Train '!$Q$3,"-",IF(F215='Gear Train '!$Q$3,1,H215/VLOOKUP(E215,$P$14:$S$513,4,FALSE)))))</f>
        <v/>
      </c>
      <c r="M215" s="23" t="str">
        <f t="shared" si="21"/>
        <v/>
      </c>
      <c r="N215" s="24" t="str">
        <f t="shared" si="22"/>
        <v/>
      </c>
      <c r="P215" s="18"/>
      <c r="Q215" s="18"/>
      <c r="R215" s="25"/>
      <c r="S215" s="25"/>
      <c r="T215" s="25"/>
      <c r="AF215" s="1"/>
      <c r="AG215" s="1"/>
    </row>
    <row r="216" spans="2:33">
      <c r="B216" s="17"/>
      <c r="C216" s="18"/>
      <c r="D216" s="19" t="str">
        <f t="shared" si="19"/>
        <v/>
      </c>
      <c r="E216" s="18"/>
      <c r="F216" s="21" t="str">
        <f t="shared" si="20"/>
        <v/>
      </c>
      <c r="G216" s="22" t="str">
        <f>IF(C216="","",IF(D216='Gear Train '!$Q$3,"-",VLOOKUP(C216,$P$14:$R$513,3,FALSE)))</f>
        <v/>
      </c>
      <c r="H216" s="22" t="str">
        <f>IF(C216="","",IF(OR(D216='Gear Train '!$Q$7,D216='Gear Train '!$Q$3,D216='Gear Train '!$Q$8),"-",VLOOKUP(C216,$P$14:$S$513,4,FALSE)))</f>
        <v/>
      </c>
      <c r="I216" s="23" t="str">
        <f>IF(C216="","",IF(OR(D216='Gear Train '!$Q$7,D216='Gear Train '!$Q$8,F216='Gear Train '!$Q$7),VLOOKUP(E216,$C$14:$L$513,7,FALSE),IF(D216='Gear Train '!$Q$3,VLOOKUP(C216,$P$14:$T$513,5,FALSE),VLOOKUP(E216,$C$14:$L$513,7,FALSE)*L216)))</f>
        <v/>
      </c>
      <c r="J216" s="23" t="str">
        <f>IF(C216="","",IF(OR(D216='Gear Train '!$Q$7,D216='Gear Train '!$Q$8,F216='Gear Train '!$Q$7),VLOOKUP(E216,$C$14:$L$513,8,FALSE),IF(D216='Gear Train '!$Q$3,E216/I216,VLOOKUP(E216,$C$14:$L$513,8,FALSE)/L216)))</f>
        <v/>
      </c>
      <c r="K216" s="23" t="str">
        <f t="shared" si="23"/>
        <v/>
      </c>
      <c r="L216" s="23" t="str">
        <f>IF(C216="","",IF(OR(D216='Gear Train '!$Q$7,D216='Gear Train '!$Q$8,F216='Gear Train '!$Q$7),VLOOKUP(E216,$C$14:$L$513,10,FALSE),IF(D216='Gear Train '!$Q$3,"-",IF(F216='Gear Train '!$Q$3,1,H216/VLOOKUP(E216,$P$14:$S$513,4,FALSE)))))</f>
        <v/>
      </c>
      <c r="M216" s="23" t="str">
        <f t="shared" si="21"/>
        <v/>
      </c>
      <c r="N216" s="24" t="str">
        <f t="shared" si="22"/>
        <v/>
      </c>
      <c r="P216" s="18"/>
      <c r="Q216" s="18"/>
      <c r="R216" s="25"/>
      <c r="S216" s="25"/>
      <c r="T216" s="25"/>
      <c r="AF216" s="1"/>
      <c r="AG216" s="1"/>
    </row>
    <row r="217" spans="2:33">
      <c r="B217" s="17"/>
      <c r="C217" s="18"/>
      <c r="D217" s="19" t="str">
        <f t="shared" si="19"/>
        <v/>
      </c>
      <c r="E217" s="18"/>
      <c r="F217" s="21" t="str">
        <f t="shared" si="20"/>
        <v/>
      </c>
      <c r="G217" s="22" t="str">
        <f>IF(C217="","",IF(D217='Gear Train '!$Q$3,"-",VLOOKUP(C217,$P$14:$R$513,3,FALSE)))</f>
        <v/>
      </c>
      <c r="H217" s="22" t="str">
        <f>IF(C217="","",IF(OR(D217='Gear Train '!$Q$7,D217='Gear Train '!$Q$3,D217='Gear Train '!$Q$8),"-",VLOOKUP(C217,$P$14:$S$513,4,FALSE)))</f>
        <v/>
      </c>
      <c r="I217" s="23" t="str">
        <f>IF(C217="","",IF(OR(D217='Gear Train '!$Q$7,D217='Gear Train '!$Q$8,F217='Gear Train '!$Q$7),VLOOKUP(E217,$C$14:$L$513,7,FALSE),IF(D217='Gear Train '!$Q$3,VLOOKUP(C217,$P$14:$T$513,5,FALSE),VLOOKUP(E217,$C$14:$L$513,7,FALSE)*L217)))</f>
        <v/>
      </c>
      <c r="J217" s="23" t="str">
        <f>IF(C217="","",IF(OR(D217='Gear Train '!$Q$7,D217='Gear Train '!$Q$8,F217='Gear Train '!$Q$7),VLOOKUP(E217,$C$14:$L$513,8,FALSE),IF(D217='Gear Train '!$Q$3,E217/I217,VLOOKUP(E217,$C$14:$L$513,8,FALSE)/L217)))</f>
        <v/>
      </c>
      <c r="K217" s="23" t="str">
        <f t="shared" si="23"/>
        <v/>
      </c>
      <c r="L217" s="23" t="str">
        <f>IF(C217="","",IF(OR(D217='Gear Train '!$Q$7,D217='Gear Train '!$Q$8,F217='Gear Train '!$Q$7),VLOOKUP(E217,$C$14:$L$513,10,FALSE),IF(D217='Gear Train '!$Q$3,"-",IF(F217='Gear Train '!$Q$3,1,H217/VLOOKUP(E217,$P$14:$S$513,4,FALSE)))))</f>
        <v/>
      </c>
      <c r="M217" s="23" t="str">
        <f t="shared" si="21"/>
        <v/>
      </c>
      <c r="N217" s="24" t="str">
        <f t="shared" si="22"/>
        <v/>
      </c>
      <c r="P217" s="18"/>
      <c r="Q217" s="18"/>
      <c r="R217" s="25"/>
      <c r="S217" s="25"/>
      <c r="T217" s="25"/>
      <c r="AF217" s="1"/>
      <c r="AG217" s="1"/>
    </row>
    <row r="218" spans="2:33">
      <c r="B218" s="17"/>
      <c r="C218" s="18"/>
      <c r="D218" s="19" t="str">
        <f t="shared" si="19"/>
        <v/>
      </c>
      <c r="E218" s="18"/>
      <c r="F218" s="21" t="str">
        <f t="shared" si="20"/>
        <v/>
      </c>
      <c r="G218" s="22" t="str">
        <f>IF(C218="","",IF(D218='Gear Train '!$Q$3,"-",VLOOKUP(C218,$P$14:$R$513,3,FALSE)))</f>
        <v/>
      </c>
      <c r="H218" s="22" t="str">
        <f>IF(C218="","",IF(OR(D218='Gear Train '!$Q$7,D218='Gear Train '!$Q$3,D218='Gear Train '!$Q$8),"-",VLOOKUP(C218,$P$14:$S$513,4,FALSE)))</f>
        <v/>
      </c>
      <c r="I218" s="23" t="str">
        <f>IF(C218="","",IF(OR(D218='Gear Train '!$Q$7,D218='Gear Train '!$Q$8,F218='Gear Train '!$Q$7),VLOOKUP(E218,$C$14:$L$513,7,FALSE),IF(D218='Gear Train '!$Q$3,VLOOKUP(C218,$P$14:$T$513,5,FALSE),VLOOKUP(E218,$C$14:$L$513,7,FALSE)*L218)))</f>
        <v/>
      </c>
      <c r="J218" s="23" t="str">
        <f>IF(C218="","",IF(OR(D218='Gear Train '!$Q$7,D218='Gear Train '!$Q$8,F218='Gear Train '!$Q$7),VLOOKUP(E218,$C$14:$L$513,8,FALSE),IF(D218='Gear Train '!$Q$3,E218/I218,VLOOKUP(E218,$C$14:$L$513,8,FALSE)/L218)))</f>
        <v/>
      </c>
      <c r="K218" s="23" t="str">
        <f t="shared" si="23"/>
        <v/>
      </c>
      <c r="L218" s="23" t="str">
        <f>IF(C218="","",IF(OR(D218='Gear Train '!$Q$7,D218='Gear Train '!$Q$8,F218='Gear Train '!$Q$7),VLOOKUP(E218,$C$14:$L$513,10,FALSE),IF(D218='Gear Train '!$Q$3,"-",IF(F218='Gear Train '!$Q$3,1,H218/VLOOKUP(E218,$P$14:$S$513,4,FALSE)))))</f>
        <v/>
      </c>
      <c r="M218" s="23" t="str">
        <f t="shared" si="21"/>
        <v/>
      </c>
      <c r="N218" s="24" t="str">
        <f t="shared" si="22"/>
        <v/>
      </c>
      <c r="P218" s="18"/>
      <c r="Q218" s="18"/>
      <c r="R218" s="25"/>
      <c r="S218" s="25"/>
      <c r="T218" s="25"/>
      <c r="AF218" s="1"/>
      <c r="AG218" s="1"/>
    </row>
    <row r="219" spans="2:33">
      <c r="B219" s="17"/>
      <c r="C219" s="18"/>
      <c r="D219" s="19" t="str">
        <f t="shared" si="19"/>
        <v/>
      </c>
      <c r="E219" s="18"/>
      <c r="F219" s="21" t="str">
        <f t="shared" si="20"/>
        <v/>
      </c>
      <c r="G219" s="22" t="str">
        <f>IF(C219="","",IF(D219='Gear Train '!$Q$3,"-",VLOOKUP(C219,$P$14:$R$513,3,FALSE)))</f>
        <v/>
      </c>
      <c r="H219" s="22" t="str">
        <f>IF(C219="","",IF(OR(D219='Gear Train '!$Q$7,D219='Gear Train '!$Q$3,D219='Gear Train '!$Q$8),"-",VLOOKUP(C219,$P$14:$S$513,4,FALSE)))</f>
        <v/>
      </c>
      <c r="I219" s="23" t="str">
        <f>IF(C219="","",IF(OR(D219='Gear Train '!$Q$7,D219='Gear Train '!$Q$8,F219='Gear Train '!$Q$7),VLOOKUP(E219,$C$14:$L$513,7,FALSE),IF(D219='Gear Train '!$Q$3,VLOOKUP(C219,$P$14:$T$513,5,FALSE),VLOOKUP(E219,$C$14:$L$513,7,FALSE)*L219)))</f>
        <v/>
      </c>
      <c r="J219" s="23" t="str">
        <f>IF(C219="","",IF(OR(D219='Gear Train '!$Q$7,D219='Gear Train '!$Q$8,F219='Gear Train '!$Q$7),VLOOKUP(E219,$C$14:$L$513,8,FALSE),IF(D219='Gear Train '!$Q$3,E219/I219,VLOOKUP(E219,$C$14:$L$513,8,FALSE)/L219)))</f>
        <v/>
      </c>
      <c r="K219" s="23" t="str">
        <f t="shared" si="23"/>
        <v/>
      </c>
      <c r="L219" s="23" t="str">
        <f>IF(C219="","",IF(OR(D219='Gear Train '!$Q$7,D219='Gear Train '!$Q$8,F219='Gear Train '!$Q$7),VLOOKUP(E219,$C$14:$L$513,10,FALSE),IF(D219='Gear Train '!$Q$3,"-",IF(F219='Gear Train '!$Q$3,1,H219/VLOOKUP(E219,$P$14:$S$513,4,FALSE)))))</f>
        <v/>
      </c>
      <c r="M219" s="23" t="str">
        <f t="shared" si="21"/>
        <v/>
      </c>
      <c r="N219" s="24" t="str">
        <f t="shared" si="22"/>
        <v/>
      </c>
      <c r="P219" s="18"/>
      <c r="Q219" s="18"/>
      <c r="R219" s="25"/>
      <c r="S219" s="25"/>
      <c r="T219" s="25"/>
      <c r="AF219" s="1"/>
      <c r="AG219" s="1"/>
    </row>
    <row r="220" spans="2:33">
      <c r="B220" s="17"/>
      <c r="C220" s="18"/>
      <c r="D220" s="19" t="str">
        <f t="shared" si="19"/>
        <v/>
      </c>
      <c r="E220" s="18"/>
      <c r="F220" s="21" t="str">
        <f t="shared" si="20"/>
        <v/>
      </c>
      <c r="G220" s="22" t="str">
        <f>IF(C220="","",IF(D220='Gear Train '!$Q$3,"-",VLOOKUP(C220,$P$14:$R$513,3,FALSE)))</f>
        <v/>
      </c>
      <c r="H220" s="22" t="str">
        <f>IF(C220="","",IF(OR(D220='Gear Train '!$Q$7,D220='Gear Train '!$Q$3,D220='Gear Train '!$Q$8),"-",VLOOKUP(C220,$P$14:$S$513,4,FALSE)))</f>
        <v/>
      </c>
      <c r="I220" s="23" t="str">
        <f>IF(C220="","",IF(OR(D220='Gear Train '!$Q$7,D220='Gear Train '!$Q$8,F220='Gear Train '!$Q$7),VLOOKUP(E220,$C$14:$L$513,7,FALSE),IF(D220='Gear Train '!$Q$3,VLOOKUP(C220,$P$14:$T$513,5,FALSE),VLOOKUP(E220,$C$14:$L$513,7,FALSE)*L220)))</f>
        <v/>
      </c>
      <c r="J220" s="23" t="str">
        <f>IF(C220="","",IF(OR(D220='Gear Train '!$Q$7,D220='Gear Train '!$Q$8,F220='Gear Train '!$Q$7),VLOOKUP(E220,$C$14:$L$513,8,FALSE),IF(D220='Gear Train '!$Q$3,E220/I220,VLOOKUP(E220,$C$14:$L$513,8,FALSE)/L220)))</f>
        <v/>
      </c>
      <c r="K220" s="23" t="str">
        <f t="shared" si="23"/>
        <v/>
      </c>
      <c r="L220" s="23" t="str">
        <f>IF(C220="","",IF(OR(D220='Gear Train '!$Q$7,D220='Gear Train '!$Q$8,F220='Gear Train '!$Q$7),VLOOKUP(E220,$C$14:$L$513,10,FALSE),IF(D220='Gear Train '!$Q$3,"-",IF(F220='Gear Train '!$Q$3,1,H220/VLOOKUP(E220,$P$14:$S$513,4,FALSE)))))</f>
        <v/>
      </c>
      <c r="M220" s="23" t="str">
        <f t="shared" si="21"/>
        <v/>
      </c>
      <c r="N220" s="24" t="str">
        <f t="shared" si="22"/>
        <v/>
      </c>
      <c r="P220" s="18"/>
      <c r="Q220" s="18"/>
      <c r="R220" s="25"/>
      <c r="S220" s="25"/>
      <c r="T220" s="25"/>
      <c r="AF220" s="1"/>
      <c r="AG220" s="1"/>
    </row>
    <row r="221" spans="2:33">
      <c r="B221" s="17"/>
      <c r="C221" s="18"/>
      <c r="D221" s="19" t="str">
        <f t="shared" si="19"/>
        <v/>
      </c>
      <c r="E221" s="18"/>
      <c r="F221" s="21" t="str">
        <f t="shared" si="20"/>
        <v/>
      </c>
      <c r="G221" s="22" t="str">
        <f>IF(C221="","",IF(D221='Gear Train '!$Q$3,"-",VLOOKUP(C221,$P$14:$R$513,3,FALSE)))</f>
        <v/>
      </c>
      <c r="H221" s="22" t="str">
        <f>IF(C221="","",IF(OR(D221='Gear Train '!$Q$7,D221='Gear Train '!$Q$3,D221='Gear Train '!$Q$8),"-",VLOOKUP(C221,$P$14:$S$513,4,FALSE)))</f>
        <v/>
      </c>
      <c r="I221" s="23" t="str">
        <f>IF(C221="","",IF(OR(D221='Gear Train '!$Q$7,D221='Gear Train '!$Q$8,F221='Gear Train '!$Q$7),VLOOKUP(E221,$C$14:$L$513,7,FALSE),IF(D221='Gear Train '!$Q$3,VLOOKUP(C221,$P$14:$T$513,5,FALSE),VLOOKUP(E221,$C$14:$L$513,7,FALSE)*L221)))</f>
        <v/>
      </c>
      <c r="J221" s="23" t="str">
        <f>IF(C221="","",IF(OR(D221='Gear Train '!$Q$7,D221='Gear Train '!$Q$8,F221='Gear Train '!$Q$7),VLOOKUP(E221,$C$14:$L$513,8,FALSE),IF(D221='Gear Train '!$Q$3,E221/I221,VLOOKUP(E221,$C$14:$L$513,8,FALSE)/L221)))</f>
        <v/>
      </c>
      <c r="K221" s="23" t="str">
        <f t="shared" si="23"/>
        <v/>
      </c>
      <c r="L221" s="23" t="str">
        <f>IF(C221="","",IF(OR(D221='Gear Train '!$Q$7,D221='Gear Train '!$Q$8,F221='Gear Train '!$Q$7),VLOOKUP(E221,$C$14:$L$513,10,FALSE),IF(D221='Gear Train '!$Q$3,"-",IF(F221='Gear Train '!$Q$3,1,H221/VLOOKUP(E221,$P$14:$S$513,4,FALSE)))))</f>
        <v/>
      </c>
      <c r="M221" s="23" t="str">
        <f t="shared" si="21"/>
        <v/>
      </c>
      <c r="N221" s="24" t="str">
        <f t="shared" si="22"/>
        <v/>
      </c>
      <c r="P221" s="18"/>
      <c r="Q221" s="18"/>
      <c r="R221" s="25"/>
      <c r="S221" s="25"/>
      <c r="T221" s="25"/>
      <c r="AF221" s="1"/>
      <c r="AG221" s="1"/>
    </row>
    <row r="222" spans="2:33">
      <c r="B222" s="17"/>
      <c r="C222" s="18"/>
      <c r="D222" s="19" t="str">
        <f t="shared" si="19"/>
        <v/>
      </c>
      <c r="E222" s="18"/>
      <c r="F222" s="21" t="str">
        <f t="shared" si="20"/>
        <v/>
      </c>
      <c r="G222" s="22" t="str">
        <f>IF(C222="","",IF(D222='Gear Train '!$Q$3,"-",VLOOKUP(C222,$P$14:$R$513,3,FALSE)))</f>
        <v/>
      </c>
      <c r="H222" s="22" t="str">
        <f>IF(C222="","",IF(OR(D222='Gear Train '!$Q$7,D222='Gear Train '!$Q$3,D222='Gear Train '!$Q$8),"-",VLOOKUP(C222,$P$14:$S$513,4,FALSE)))</f>
        <v/>
      </c>
      <c r="I222" s="23" t="str">
        <f>IF(C222="","",IF(OR(D222='Gear Train '!$Q$7,D222='Gear Train '!$Q$8,F222='Gear Train '!$Q$7),VLOOKUP(E222,$C$14:$L$513,7,FALSE),IF(D222='Gear Train '!$Q$3,VLOOKUP(C222,$P$14:$T$513,5,FALSE),VLOOKUP(E222,$C$14:$L$513,7,FALSE)*L222)))</f>
        <v/>
      </c>
      <c r="J222" s="23" t="str">
        <f>IF(C222="","",IF(OR(D222='Gear Train '!$Q$7,D222='Gear Train '!$Q$8,F222='Gear Train '!$Q$7),VLOOKUP(E222,$C$14:$L$513,8,FALSE),IF(D222='Gear Train '!$Q$3,E222/I222,VLOOKUP(E222,$C$14:$L$513,8,FALSE)/L222)))</f>
        <v/>
      </c>
      <c r="K222" s="23" t="str">
        <f t="shared" si="23"/>
        <v/>
      </c>
      <c r="L222" s="23" t="str">
        <f>IF(C222="","",IF(OR(D222='Gear Train '!$Q$7,D222='Gear Train '!$Q$8,F222='Gear Train '!$Q$7),VLOOKUP(E222,$C$14:$L$513,10,FALSE),IF(D222='Gear Train '!$Q$3,"-",IF(F222='Gear Train '!$Q$3,1,H222/VLOOKUP(E222,$P$14:$S$513,4,FALSE)))))</f>
        <v/>
      </c>
      <c r="M222" s="23" t="str">
        <f t="shared" si="21"/>
        <v/>
      </c>
      <c r="N222" s="24" t="str">
        <f t="shared" si="22"/>
        <v/>
      </c>
      <c r="P222" s="18"/>
      <c r="Q222" s="18"/>
      <c r="R222" s="25"/>
      <c r="S222" s="25"/>
      <c r="T222" s="25"/>
      <c r="AF222" s="1"/>
      <c r="AG222" s="1"/>
    </row>
    <row r="223" spans="2:33">
      <c r="B223" s="17"/>
      <c r="C223" s="18"/>
      <c r="D223" s="19" t="str">
        <f t="shared" si="19"/>
        <v/>
      </c>
      <c r="E223" s="18"/>
      <c r="F223" s="21" t="str">
        <f t="shared" si="20"/>
        <v/>
      </c>
      <c r="G223" s="22" t="str">
        <f>IF(C223="","",IF(D223='Gear Train '!$Q$3,"-",VLOOKUP(C223,$P$14:$R$513,3,FALSE)))</f>
        <v/>
      </c>
      <c r="H223" s="22" t="str">
        <f>IF(C223="","",IF(OR(D223='Gear Train '!$Q$7,D223='Gear Train '!$Q$3,D223='Gear Train '!$Q$8),"-",VLOOKUP(C223,$P$14:$S$513,4,FALSE)))</f>
        <v/>
      </c>
      <c r="I223" s="23" t="str">
        <f>IF(C223="","",IF(OR(D223='Gear Train '!$Q$7,D223='Gear Train '!$Q$8,F223='Gear Train '!$Q$7),VLOOKUP(E223,$C$14:$L$513,7,FALSE),IF(D223='Gear Train '!$Q$3,VLOOKUP(C223,$P$14:$T$513,5,FALSE),VLOOKUP(E223,$C$14:$L$513,7,FALSE)*L223)))</f>
        <v/>
      </c>
      <c r="J223" s="23" t="str">
        <f>IF(C223="","",IF(OR(D223='Gear Train '!$Q$7,D223='Gear Train '!$Q$8,F223='Gear Train '!$Q$7),VLOOKUP(E223,$C$14:$L$513,8,FALSE),IF(D223='Gear Train '!$Q$3,E223/I223,VLOOKUP(E223,$C$14:$L$513,8,FALSE)/L223)))</f>
        <v/>
      </c>
      <c r="K223" s="23" t="str">
        <f t="shared" si="23"/>
        <v/>
      </c>
      <c r="L223" s="23" t="str">
        <f>IF(C223="","",IF(OR(D223='Gear Train '!$Q$7,D223='Gear Train '!$Q$8,F223='Gear Train '!$Q$7),VLOOKUP(E223,$C$14:$L$513,10,FALSE),IF(D223='Gear Train '!$Q$3,"-",IF(F223='Gear Train '!$Q$3,1,H223/VLOOKUP(E223,$P$14:$S$513,4,FALSE)))))</f>
        <v/>
      </c>
      <c r="M223" s="23" t="str">
        <f t="shared" si="21"/>
        <v/>
      </c>
      <c r="N223" s="24" t="str">
        <f t="shared" si="22"/>
        <v/>
      </c>
      <c r="P223" s="18"/>
      <c r="Q223" s="18"/>
      <c r="R223" s="25"/>
      <c r="S223" s="25"/>
      <c r="T223" s="25"/>
      <c r="AF223" s="1"/>
      <c r="AG223" s="1"/>
    </row>
    <row r="224" spans="2:33">
      <c r="B224" s="17"/>
      <c r="C224" s="18"/>
      <c r="D224" s="19" t="str">
        <f t="shared" si="19"/>
        <v/>
      </c>
      <c r="E224" s="18"/>
      <c r="F224" s="21" t="str">
        <f t="shared" si="20"/>
        <v/>
      </c>
      <c r="G224" s="22" t="str">
        <f>IF(C224="","",IF(D224='Gear Train '!$Q$3,"-",VLOOKUP(C224,$P$14:$R$513,3,FALSE)))</f>
        <v/>
      </c>
      <c r="H224" s="22" t="str">
        <f>IF(C224="","",IF(OR(D224='Gear Train '!$Q$7,D224='Gear Train '!$Q$3,D224='Gear Train '!$Q$8),"-",VLOOKUP(C224,$P$14:$S$513,4,FALSE)))</f>
        <v/>
      </c>
      <c r="I224" s="23" t="str">
        <f>IF(C224="","",IF(OR(D224='Gear Train '!$Q$7,D224='Gear Train '!$Q$8,F224='Gear Train '!$Q$7),VLOOKUP(E224,$C$14:$L$513,7,FALSE),IF(D224='Gear Train '!$Q$3,VLOOKUP(C224,$P$14:$T$513,5,FALSE),VLOOKUP(E224,$C$14:$L$513,7,FALSE)*L224)))</f>
        <v/>
      </c>
      <c r="J224" s="23" t="str">
        <f>IF(C224="","",IF(OR(D224='Gear Train '!$Q$7,D224='Gear Train '!$Q$8,F224='Gear Train '!$Q$7),VLOOKUP(E224,$C$14:$L$513,8,FALSE),IF(D224='Gear Train '!$Q$3,E224/I224,VLOOKUP(E224,$C$14:$L$513,8,FALSE)/L224)))</f>
        <v/>
      </c>
      <c r="K224" s="23" t="str">
        <f t="shared" si="23"/>
        <v/>
      </c>
      <c r="L224" s="23" t="str">
        <f>IF(C224="","",IF(OR(D224='Gear Train '!$Q$7,D224='Gear Train '!$Q$8,F224='Gear Train '!$Q$7),VLOOKUP(E224,$C$14:$L$513,10,FALSE),IF(D224='Gear Train '!$Q$3,"-",IF(F224='Gear Train '!$Q$3,1,H224/VLOOKUP(E224,$P$14:$S$513,4,FALSE)))))</f>
        <v/>
      </c>
      <c r="M224" s="23" t="str">
        <f t="shared" si="21"/>
        <v/>
      </c>
      <c r="N224" s="24" t="str">
        <f t="shared" si="22"/>
        <v/>
      </c>
      <c r="P224" s="18"/>
      <c r="Q224" s="18"/>
      <c r="R224" s="25"/>
      <c r="S224" s="25"/>
      <c r="T224" s="25"/>
      <c r="AF224" s="1"/>
      <c r="AG224" s="1"/>
    </row>
    <row r="225" spans="2:33">
      <c r="B225" s="17"/>
      <c r="C225" s="18"/>
      <c r="D225" s="19" t="str">
        <f t="shared" si="19"/>
        <v/>
      </c>
      <c r="E225" s="18"/>
      <c r="F225" s="21" t="str">
        <f t="shared" si="20"/>
        <v/>
      </c>
      <c r="G225" s="22" t="str">
        <f>IF(C225="","",IF(D225='Gear Train '!$Q$3,"-",VLOOKUP(C225,$P$14:$R$513,3,FALSE)))</f>
        <v/>
      </c>
      <c r="H225" s="22" t="str">
        <f>IF(C225="","",IF(OR(D225='Gear Train '!$Q$7,D225='Gear Train '!$Q$3,D225='Gear Train '!$Q$8),"-",VLOOKUP(C225,$P$14:$S$513,4,FALSE)))</f>
        <v/>
      </c>
      <c r="I225" s="23" t="str">
        <f>IF(C225="","",IF(OR(D225='Gear Train '!$Q$7,D225='Gear Train '!$Q$8,F225='Gear Train '!$Q$7),VLOOKUP(E225,$C$14:$L$513,7,FALSE),IF(D225='Gear Train '!$Q$3,VLOOKUP(C225,$P$14:$T$513,5,FALSE),VLOOKUP(E225,$C$14:$L$513,7,FALSE)*L225)))</f>
        <v/>
      </c>
      <c r="J225" s="23" t="str">
        <f>IF(C225="","",IF(OR(D225='Gear Train '!$Q$7,D225='Gear Train '!$Q$8,F225='Gear Train '!$Q$7),VLOOKUP(E225,$C$14:$L$513,8,FALSE),IF(D225='Gear Train '!$Q$3,E225/I225,VLOOKUP(E225,$C$14:$L$513,8,FALSE)/L225)))</f>
        <v/>
      </c>
      <c r="K225" s="23" t="str">
        <f t="shared" si="23"/>
        <v/>
      </c>
      <c r="L225" s="23" t="str">
        <f>IF(C225="","",IF(OR(D225='Gear Train '!$Q$7,D225='Gear Train '!$Q$8,F225='Gear Train '!$Q$7),VLOOKUP(E225,$C$14:$L$513,10,FALSE),IF(D225='Gear Train '!$Q$3,"-",IF(F225='Gear Train '!$Q$3,1,H225/VLOOKUP(E225,$P$14:$S$513,4,FALSE)))))</f>
        <v/>
      </c>
      <c r="M225" s="23" t="str">
        <f t="shared" si="21"/>
        <v/>
      </c>
      <c r="N225" s="24" t="str">
        <f t="shared" si="22"/>
        <v/>
      </c>
      <c r="P225" s="18"/>
      <c r="Q225" s="18"/>
      <c r="R225" s="25"/>
      <c r="S225" s="25"/>
      <c r="T225" s="25"/>
      <c r="AF225" s="1"/>
      <c r="AG225" s="1"/>
    </row>
    <row r="226" spans="2:33">
      <c r="B226" s="17"/>
      <c r="C226" s="18"/>
      <c r="D226" s="19" t="str">
        <f t="shared" si="19"/>
        <v/>
      </c>
      <c r="E226" s="18"/>
      <c r="F226" s="21" t="str">
        <f t="shared" si="20"/>
        <v/>
      </c>
      <c r="G226" s="22" t="str">
        <f>IF(C226="","",IF(D226='Gear Train '!$Q$3,"-",VLOOKUP(C226,$P$14:$R$513,3,FALSE)))</f>
        <v/>
      </c>
      <c r="H226" s="22" t="str">
        <f>IF(C226="","",IF(OR(D226='Gear Train '!$Q$7,D226='Gear Train '!$Q$3,D226='Gear Train '!$Q$8),"-",VLOOKUP(C226,$P$14:$S$513,4,FALSE)))</f>
        <v/>
      </c>
      <c r="I226" s="23" t="str">
        <f>IF(C226="","",IF(OR(D226='Gear Train '!$Q$7,D226='Gear Train '!$Q$8,F226='Gear Train '!$Q$7),VLOOKUP(E226,$C$14:$L$513,7,FALSE),IF(D226='Gear Train '!$Q$3,VLOOKUP(C226,$P$14:$T$513,5,FALSE),VLOOKUP(E226,$C$14:$L$513,7,FALSE)*L226)))</f>
        <v/>
      </c>
      <c r="J226" s="23" t="str">
        <f>IF(C226="","",IF(OR(D226='Gear Train '!$Q$7,D226='Gear Train '!$Q$8,F226='Gear Train '!$Q$7),VLOOKUP(E226,$C$14:$L$513,8,FALSE),IF(D226='Gear Train '!$Q$3,E226/I226,VLOOKUP(E226,$C$14:$L$513,8,FALSE)/L226)))</f>
        <v/>
      </c>
      <c r="K226" s="23" t="str">
        <f t="shared" si="23"/>
        <v/>
      </c>
      <c r="L226" s="23" t="str">
        <f>IF(C226="","",IF(OR(D226='Gear Train '!$Q$7,D226='Gear Train '!$Q$8,F226='Gear Train '!$Q$7),VLOOKUP(E226,$C$14:$L$513,10,FALSE),IF(D226='Gear Train '!$Q$3,"-",IF(F226='Gear Train '!$Q$3,1,H226/VLOOKUP(E226,$P$14:$S$513,4,FALSE)))))</f>
        <v/>
      </c>
      <c r="M226" s="23" t="str">
        <f t="shared" si="21"/>
        <v/>
      </c>
      <c r="N226" s="24" t="str">
        <f t="shared" si="22"/>
        <v/>
      </c>
      <c r="P226" s="18"/>
      <c r="Q226" s="18"/>
      <c r="R226" s="25"/>
      <c r="S226" s="25"/>
      <c r="T226" s="25"/>
      <c r="AF226" s="1"/>
      <c r="AG226" s="1"/>
    </row>
    <row r="227" spans="2:33">
      <c r="B227" s="17"/>
      <c r="C227" s="18"/>
      <c r="D227" s="19" t="str">
        <f t="shared" si="19"/>
        <v/>
      </c>
      <c r="E227" s="18"/>
      <c r="F227" s="21" t="str">
        <f t="shared" si="20"/>
        <v/>
      </c>
      <c r="G227" s="22" t="str">
        <f>IF(C227="","",IF(D227='Gear Train '!$Q$3,"-",VLOOKUP(C227,$P$14:$R$513,3,FALSE)))</f>
        <v/>
      </c>
      <c r="H227" s="22" t="str">
        <f>IF(C227="","",IF(OR(D227='Gear Train '!$Q$7,D227='Gear Train '!$Q$3,D227='Gear Train '!$Q$8),"-",VLOOKUP(C227,$P$14:$S$513,4,FALSE)))</f>
        <v/>
      </c>
      <c r="I227" s="23" t="str">
        <f>IF(C227="","",IF(OR(D227='Gear Train '!$Q$7,D227='Gear Train '!$Q$8,F227='Gear Train '!$Q$7),VLOOKUP(E227,$C$14:$L$513,7,FALSE),IF(D227='Gear Train '!$Q$3,VLOOKUP(C227,$P$14:$T$513,5,FALSE),VLOOKUP(E227,$C$14:$L$513,7,FALSE)*L227)))</f>
        <v/>
      </c>
      <c r="J227" s="23" t="str">
        <f>IF(C227="","",IF(OR(D227='Gear Train '!$Q$7,D227='Gear Train '!$Q$8,F227='Gear Train '!$Q$7),VLOOKUP(E227,$C$14:$L$513,8,FALSE),IF(D227='Gear Train '!$Q$3,E227/I227,VLOOKUP(E227,$C$14:$L$513,8,FALSE)/L227)))</f>
        <v/>
      </c>
      <c r="K227" s="23" t="str">
        <f t="shared" si="23"/>
        <v/>
      </c>
      <c r="L227" s="23" t="str">
        <f>IF(C227="","",IF(OR(D227='Gear Train '!$Q$7,D227='Gear Train '!$Q$8,F227='Gear Train '!$Q$7),VLOOKUP(E227,$C$14:$L$513,10,FALSE),IF(D227='Gear Train '!$Q$3,"-",IF(F227='Gear Train '!$Q$3,1,H227/VLOOKUP(E227,$P$14:$S$513,4,FALSE)))))</f>
        <v/>
      </c>
      <c r="M227" s="23" t="str">
        <f t="shared" si="21"/>
        <v/>
      </c>
      <c r="N227" s="24" t="str">
        <f t="shared" si="22"/>
        <v/>
      </c>
      <c r="P227" s="18"/>
      <c r="Q227" s="18"/>
      <c r="R227" s="25"/>
      <c r="S227" s="25"/>
      <c r="T227" s="25"/>
      <c r="AF227" s="1"/>
      <c r="AG227" s="1"/>
    </row>
    <row r="228" spans="2:33">
      <c r="B228" s="17"/>
      <c r="C228" s="18"/>
      <c r="D228" s="19" t="str">
        <f t="shared" si="19"/>
        <v/>
      </c>
      <c r="E228" s="18"/>
      <c r="F228" s="21" t="str">
        <f t="shared" si="20"/>
        <v/>
      </c>
      <c r="G228" s="22" t="str">
        <f>IF(C228="","",IF(D228='Gear Train '!$Q$3,"-",VLOOKUP(C228,$P$14:$R$513,3,FALSE)))</f>
        <v/>
      </c>
      <c r="H228" s="22" t="str">
        <f>IF(C228="","",IF(OR(D228='Gear Train '!$Q$7,D228='Gear Train '!$Q$3,D228='Gear Train '!$Q$8),"-",VLOOKUP(C228,$P$14:$S$513,4,FALSE)))</f>
        <v/>
      </c>
      <c r="I228" s="23" t="str">
        <f>IF(C228="","",IF(OR(D228='Gear Train '!$Q$7,D228='Gear Train '!$Q$8,F228='Gear Train '!$Q$7),VLOOKUP(E228,$C$14:$L$513,7,FALSE),IF(D228='Gear Train '!$Q$3,VLOOKUP(C228,$P$14:$T$513,5,FALSE),VLOOKUP(E228,$C$14:$L$513,7,FALSE)*L228)))</f>
        <v/>
      </c>
      <c r="J228" s="23" t="str">
        <f>IF(C228="","",IF(OR(D228='Gear Train '!$Q$7,D228='Gear Train '!$Q$8,F228='Gear Train '!$Q$7),VLOOKUP(E228,$C$14:$L$513,8,FALSE),IF(D228='Gear Train '!$Q$3,E228/I228,VLOOKUP(E228,$C$14:$L$513,8,FALSE)/L228)))</f>
        <v/>
      </c>
      <c r="K228" s="23" t="str">
        <f t="shared" si="23"/>
        <v/>
      </c>
      <c r="L228" s="23" t="str">
        <f>IF(C228="","",IF(OR(D228='Gear Train '!$Q$7,D228='Gear Train '!$Q$8,F228='Gear Train '!$Q$7),VLOOKUP(E228,$C$14:$L$513,10,FALSE),IF(D228='Gear Train '!$Q$3,"-",IF(F228='Gear Train '!$Q$3,1,H228/VLOOKUP(E228,$P$14:$S$513,4,FALSE)))))</f>
        <v/>
      </c>
      <c r="M228" s="23" t="str">
        <f t="shared" si="21"/>
        <v/>
      </c>
      <c r="N228" s="24" t="str">
        <f t="shared" si="22"/>
        <v/>
      </c>
      <c r="P228" s="18"/>
      <c r="Q228" s="18"/>
      <c r="R228" s="25"/>
      <c r="S228" s="25"/>
      <c r="T228" s="25"/>
      <c r="AF228" s="1"/>
      <c r="AG228" s="1"/>
    </row>
    <row r="229" spans="2:33">
      <c r="B229" s="17"/>
      <c r="C229" s="18"/>
      <c r="D229" s="19" t="str">
        <f t="shared" si="19"/>
        <v/>
      </c>
      <c r="E229" s="18"/>
      <c r="F229" s="21" t="str">
        <f t="shared" si="20"/>
        <v/>
      </c>
      <c r="G229" s="22" t="str">
        <f>IF(C229="","",IF(D229='Gear Train '!$Q$3,"-",VLOOKUP(C229,$P$14:$R$513,3,FALSE)))</f>
        <v/>
      </c>
      <c r="H229" s="22" t="str">
        <f>IF(C229="","",IF(OR(D229='Gear Train '!$Q$7,D229='Gear Train '!$Q$3,D229='Gear Train '!$Q$8),"-",VLOOKUP(C229,$P$14:$S$513,4,FALSE)))</f>
        <v/>
      </c>
      <c r="I229" s="23" t="str">
        <f>IF(C229="","",IF(OR(D229='Gear Train '!$Q$7,D229='Gear Train '!$Q$8,F229='Gear Train '!$Q$7),VLOOKUP(E229,$C$14:$L$513,7,FALSE),IF(D229='Gear Train '!$Q$3,VLOOKUP(C229,$P$14:$T$513,5,FALSE),VLOOKUP(E229,$C$14:$L$513,7,FALSE)*L229)))</f>
        <v/>
      </c>
      <c r="J229" s="23" t="str">
        <f>IF(C229="","",IF(OR(D229='Gear Train '!$Q$7,D229='Gear Train '!$Q$8,F229='Gear Train '!$Q$7),VLOOKUP(E229,$C$14:$L$513,8,FALSE),IF(D229='Gear Train '!$Q$3,E229/I229,VLOOKUP(E229,$C$14:$L$513,8,FALSE)/L229)))</f>
        <v/>
      </c>
      <c r="K229" s="23" t="str">
        <f t="shared" si="23"/>
        <v/>
      </c>
      <c r="L229" s="23" t="str">
        <f>IF(C229="","",IF(OR(D229='Gear Train '!$Q$7,D229='Gear Train '!$Q$8,F229='Gear Train '!$Q$7),VLOOKUP(E229,$C$14:$L$513,10,FALSE),IF(D229='Gear Train '!$Q$3,"-",IF(F229='Gear Train '!$Q$3,1,H229/VLOOKUP(E229,$P$14:$S$513,4,FALSE)))))</f>
        <v/>
      </c>
      <c r="M229" s="23" t="str">
        <f t="shared" si="21"/>
        <v/>
      </c>
      <c r="N229" s="24" t="str">
        <f t="shared" si="22"/>
        <v/>
      </c>
      <c r="P229" s="18"/>
      <c r="Q229" s="18"/>
      <c r="R229" s="25"/>
      <c r="S229" s="25"/>
      <c r="T229" s="25"/>
      <c r="AF229" s="1"/>
      <c r="AG229" s="1"/>
    </row>
    <row r="230" spans="2:33">
      <c r="B230" s="17"/>
      <c r="C230" s="18"/>
      <c r="D230" s="19" t="str">
        <f t="shared" si="19"/>
        <v/>
      </c>
      <c r="E230" s="18"/>
      <c r="F230" s="21" t="str">
        <f t="shared" si="20"/>
        <v/>
      </c>
      <c r="G230" s="22" t="str">
        <f>IF(C230="","",IF(D230='Gear Train '!$Q$3,"-",VLOOKUP(C230,$P$14:$R$513,3,FALSE)))</f>
        <v/>
      </c>
      <c r="H230" s="22" t="str">
        <f>IF(C230="","",IF(OR(D230='Gear Train '!$Q$7,D230='Gear Train '!$Q$3,D230='Gear Train '!$Q$8),"-",VLOOKUP(C230,$P$14:$S$513,4,FALSE)))</f>
        <v/>
      </c>
      <c r="I230" s="23" t="str">
        <f>IF(C230="","",IF(OR(D230='Gear Train '!$Q$7,D230='Gear Train '!$Q$8,F230='Gear Train '!$Q$7),VLOOKUP(E230,$C$14:$L$513,7,FALSE),IF(D230='Gear Train '!$Q$3,VLOOKUP(C230,$P$14:$T$513,5,FALSE),VLOOKUP(E230,$C$14:$L$513,7,FALSE)*L230)))</f>
        <v/>
      </c>
      <c r="J230" s="23" t="str">
        <f>IF(C230="","",IF(OR(D230='Gear Train '!$Q$7,D230='Gear Train '!$Q$8,F230='Gear Train '!$Q$7),VLOOKUP(E230,$C$14:$L$513,8,FALSE),IF(D230='Gear Train '!$Q$3,E230/I230,VLOOKUP(E230,$C$14:$L$513,8,FALSE)/L230)))</f>
        <v/>
      </c>
      <c r="K230" s="23" t="str">
        <f t="shared" si="23"/>
        <v/>
      </c>
      <c r="L230" s="23" t="str">
        <f>IF(C230="","",IF(OR(D230='Gear Train '!$Q$7,D230='Gear Train '!$Q$8,F230='Gear Train '!$Q$7),VLOOKUP(E230,$C$14:$L$513,10,FALSE),IF(D230='Gear Train '!$Q$3,"-",IF(F230='Gear Train '!$Q$3,1,H230/VLOOKUP(E230,$P$14:$S$513,4,FALSE)))))</f>
        <v/>
      </c>
      <c r="M230" s="23" t="str">
        <f t="shared" si="21"/>
        <v/>
      </c>
      <c r="N230" s="24" t="str">
        <f t="shared" si="22"/>
        <v/>
      </c>
      <c r="P230" s="18"/>
      <c r="Q230" s="18"/>
      <c r="R230" s="25"/>
      <c r="S230" s="25"/>
      <c r="T230" s="25"/>
      <c r="AF230" s="1"/>
      <c r="AG230" s="1"/>
    </row>
    <row r="231" spans="2:33">
      <c r="B231" s="17"/>
      <c r="C231" s="18"/>
      <c r="D231" s="19" t="str">
        <f t="shared" si="19"/>
        <v/>
      </c>
      <c r="E231" s="18"/>
      <c r="F231" s="21" t="str">
        <f t="shared" si="20"/>
        <v/>
      </c>
      <c r="G231" s="22" t="str">
        <f>IF(C231="","",IF(D231='Gear Train '!$Q$3,"-",VLOOKUP(C231,$P$14:$R$513,3,FALSE)))</f>
        <v/>
      </c>
      <c r="H231" s="22" t="str">
        <f>IF(C231="","",IF(OR(D231='Gear Train '!$Q$7,D231='Gear Train '!$Q$3,D231='Gear Train '!$Q$8),"-",VLOOKUP(C231,$P$14:$S$513,4,FALSE)))</f>
        <v/>
      </c>
      <c r="I231" s="23" t="str">
        <f>IF(C231="","",IF(OR(D231='Gear Train '!$Q$7,D231='Gear Train '!$Q$8,F231='Gear Train '!$Q$7),VLOOKUP(E231,$C$14:$L$513,7,FALSE),IF(D231='Gear Train '!$Q$3,VLOOKUP(C231,$P$14:$T$513,5,FALSE),VLOOKUP(E231,$C$14:$L$513,7,FALSE)*L231)))</f>
        <v/>
      </c>
      <c r="J231" s="23" t="str">
        <f>IF(C231="","",IF(OR(D231='Gear Train '!$Q$7,D231='Gear Train '!$Q$8,F231='Gear Train '!$Q$7),VLOOKUP(E231,$C$14:$L$513,8,FALSE),IF(D231='Gear Train '!$Q$3,E231/I231,VLOOKUP(E231,$C$14:$L$513,8,FALSE)/L231)))</f>
        <v/>
      </c>
      <c r="K231" s="23" t="str">
        <f t="shared" si="23"/>
        <v/>
      </c>
      <c r="L231" s="23" t="str">
        <f>IF(C231="","",IF(OR(D231='Gear Train '!$Q$7,D231='Gear Train '!$Q$8,F231='Gear Train '!$Q$7),VLOOKUP(E231,$C$14:$L$513,10,FALSE),IF(D231='Gear Train '!$Q$3,"-",IF(F231='Gear Train '!$Q$3,1,H231/VLOOKUP(E231,$P$14:$S$513,4,FALSE)))))</f>
        <v/>
      </c>
      <c r="M231" s="23" t="str">
        <f t="shared" si="21"/>
        <v/>
      </c>
      <c r="N231" s="24" t="str">
        <f t="shared" si="22"/>
        <v/>
      </c>
      <c r="P231" s="18"/>
      <c r="Q231" s="18"/>
      <c r="R231" s="25"/>
      <c r="S231" s="25"/>
      <c r="T231" s="25"/>
      <c r="AF231" s="1"/>
      <c r="AG231" s="1"/>
    </row>
    <row r="232" spans="2:33">
      <c r="B232" s="17"/>
      <c r="C232" s="18"/>
      <c r="D232" s="19" t="str">
        <f t="shared" si="19"/>
        <v/>
      </c>
      <c r="E232" s="18"/>
      <c r="F232" s="21" t="str">
        <f t="shared" si="20"/>
        <v/>
      </c>
      <c r="G232" s="22" t="str">
        <f>IF(C232="","",IF(D232='Gear Train '!$Q$3,"-",VLOOKUP(C232,$P$14:$R$513,3,FALSE)))</f>
        <v/>
      </c>
      <c r="H232" s="22" t="str">
        <f>IF(C232="","",IF(OR(D232='Gear Train '!$Q$7,D232='Gear Train '!$Q$3,D232='Gear Train '!$Q$8),"-",VLOOKUP(C232,$P$14:$S$513,4,FALSE)))</f>
        <v/>
      </c>
      <c r="I232" s="23" t="str">
        <f>IF(C232="","",IF(OR(D232='Gear Train '!$Q$7,D232='Gear Train '!$Q$8,F232='Gear Train '!$Q$7),VLOOKUP(E232,$C$14:$L$513,7,FALSE),IF(D232='Gear Train '!$Q$3,VLOOKUP(C232,$P$14:$T$513,5,FALSE),VLOOKUP(E232,$C$14:$L$513,7,FALSE)*L232)))</f>
        <v/>
      </c>
      <c r="J232" s="23" t="str">
        <f>IF(C232="","",IF(OR(D232='Gear Train '!$Q$7,D232='Gear Train '!$Q$8,F232='Gear Train '!$Q$7),VLOOKUP(E232,$C$14:$L$513,8,FALSE),IF(D232='Gear Train '!$Q$3,E232/I232,VLOOKUP(E232,$C$14:$L$513,8,FALSE)/L232)))</f>
        <v/>
      </c>
      <c r="K232" s="23" t="str">
        <f t="shared" si="23"/>
        <v/>
      </c>
      <c r="L232" s="23" t="str">
        <f>IF(C232="","",IF(OR(D232='Gear Train '!$Q$7,D232='Gear Train '!$Q$8,F232='Gear Train '!$Q$7),VLOOKUP(E232,$C$14:$L$513,10,FALSE),IF(D232='Gear Train '!$Q$3,"-",IF(F232='Gear Train '!$Q$3,1,H232/VLOOKUP(E232,$P$14:$S$513,4,FALSE)))))</f>
        <v/>
      </c>
      <c r="M232" s="23" t="str">
        <f t="shared" si="21"/>
        <v/>
      </c>
      <c r="N232" s="24" t="str">
        <f t="shared" si="22"/>
        <v/>
      </c>
      <c r="P232" s="18"/>
      <c r="Q232" s="18"/>
      <c r="R232" s="25"/>
      <c r="S232" s="25"/>
      <c r="T232" s="25"/>
      <c r="AF232" s="1"/>
      <c r="AG232" s="1"/>
    </row>
    <row r="233" spans="2:33">
      <c r="B233" s="17"/>
      <c r="C233" s="18"/>
      <c r="D233" s="19" t="str">
        <f t="shared" si="19"/>
        <v/>
      </c>
      <c r="E233" s="18"/>
      <c r="F233" s="21" t="str">
        <f t="shared" si="20"/>
        <v/>
      </c>
      <c r="G233" s="22" t="str">
        <f>IF(C233="","",IF(D233='Gear Train '!$Q$3,"-",VLOOKUP(C233,$P$14:$R$513,3,FALSE)))</f>
        <v/>
      </c>
      <c r="H233" s="22" t="str">
        <f>IF(C233="","",IF(OR(D233='Gear Train '!$Q$7,D233='Gear Train '!$Q$3,D233='Gear Train '!$Q$8),"-",VLOOKUP(C233,$P$14:$S$513,4,FALSE)))</f>
        <v/>
      </c>
      <c r="I233" s="23" t="str">
        <f>IF(C233="","",IF(OR(D233='Gear Train '!$Q$7,D233='Gear Train '!$Q$8,F233='Gear Train '!$Q$7),VLOOKUP(E233,$C$14:$L$513,7,FALSE),IF(D233='Gear Train '!$Q$3,VLOOKUP(C233,$P$14:$T$513,5,FALSE),VLOOKUP(E233,$C$14:$L$513,7,FALSE)*L233)))</f>
        <v/>
      </c>
      <c r="J233" s="23" t="str">
        <f>IF(C233="","",IF(OR(D233='Gear Train '!$Q$7,D233='Gear Train '!$Q$8,F233='Gear Train '!$Q$7),VLOOKUP(E233,$C$14:$L$513,8,FALSE),IF(D233='Gear Train '!$Q$3,E233/I233,VLOOKUP(E233,$C$14:$L$513,8,FALSE)/L233)))</f>
        <v/>
      </c>
      <c r="K233" s="23" t="str">
        <f t="shared" si="23"/>
        <v/>
      </c>
      <c r="L233" s="23" t="str">
        <f>IF(C233="","",IF(OR(D233='Gear Train '!$Q$7,D233='Gear Train '!$Q$8,F233='Gear Train '!$Q$7),VLOOKUP(E233,$C$14:$L$513,10,FALSE),IF(D233='Gear Train '!$Q$3,"-",IF(F233='Gear Train '!$Q$3,1,H233/VLOOKUP(E233,$P$14:$S$513,4,FALSE)))))</f>
        <v/>
      </c>
      <c r="M233" s="23" t="str">
        <f t="shared" si="21"/>
        <v/>
      </c>
      <c r="N233" s="24" t="str">
        <f t="shared" si="22"/>
        <v/>
      </c>
      <c r="P233" s="18"/>
      <c r="Q233" s="18"/>
      <c r="R233" s="25"/>
      <c r="S233" s="25"/>
      <c r="T233" s="25"/>
      <c r="AF233" s="1"/>
      <c r="AG233" s="1"/>
    </row>
    <row r="234" spans="2:33">
      <c r="B234" s="17"/>
      <c r="C234" s="18"/>
      <c r="D234" s="19" t="str">
        <f t="shared" si="19"/>
        <v/>
      </c>
      <c r="E234" s="18"/>
      <c r="F234" s="21" t="str">
        <f t="shared" si="20"/>
        <v/>
      </c>
      <c r="G234" s="22" t="str">
        <f>IF(C234="","",IF(D234='Gear Train '!$Q$3,"-",VLOOKUP(C234,$P$14:$R$513,3,FALSE)))</f>
        <v/>
      </c>
      <c r="H234" s="22" t="str">
        <f>IF(C234="","",IF(OR(D234='Gear Train '!$Q$7,D234='Gear Train '!$Q$3,D234='Gear Train '!$Q$8),"-",VLOOKUP(C234,$P$14:$S$513,4,FALSE)))</f>
        <v/>
      </c>
      <c r="I234" s="23" t="str">
        <f>IF(C234="","",IF(OR(D234='Gear Train '!$Q$7,D234='Gear Train '!$Q$8,F234='Gear Train '!$Q$7),VLOOKUP(E234,$C$14:$L$513,7,FALSE),IF(D234='Gear Train '!$Q$3,VLOOKUP(C234,$P$14:$T$513,5,FALSE),VLOOKUP(E234,$C$14:$L$513,7,FALSE)*L234)))</f>
        <v/>
      </c>
      <c r="J234" s="23" t="str">
        <f>IF(C234="","",IF(OR(D234='Gear Train '!$Q$7,D234='Gear Train '!$Q$8,F234='Gear Train '!$Q$7),VLOOKUP(E234,$C$14:$L$513,8,FALSE),IF(D234='Gear Train '!$Q$3,E234/I234,VLOOKUP(E234,$C$14:$L$513,8,FALSE)/L234)))</f>
        <v/>
      </c>
      <c r="K234" s="23" t="str">
        <f t="shared" si="23"/>
        <v/>
      </c>
      <c r="L234" s="23" t="str">
        <f>IF(C234="","",IF(OR(D234='Gear Train '!$Q$7,D234='Gear Train '!$Q$8,F234='Gear Train '!$Q$7),VLOOKUP(E234,$C$14:$L$513,10,FALSE),IF(D234='Gear Train '!$Q$3,"-",IF(F234='Gear Train '!$Q$3,1,H234/VLOOKUP(E234,$P$14:$S$513,4,FALSE)))))</f>
        <v/>
      </c>
      <c r="M234" s="23" t="str">
        <f t="shared" si="21"/>
        <v/>
      </c>
      <c r="N234" s="24" t="str">
        <f t="shared" si="22"/>
        <v/>
      </c>
      <c r="P234" s="18"/>
      <c r="Q234" s="18"/>
      <c r="R234" s="25"/>
      <c r="S234" s="25"/>
      <c r="T234" s="25"/>
      <c r="AF234" s="1"/>
      <c r="AG234" s="1"/>
    </row>
    <row r="235" spans="2:33">
      <c r="B235" s="17"/>
      <c r="C235" s="18"/>
      <c r="D235" s="19" t="str">
        <f t="shared" si="19"/>
        <v/>
      </c>
      <c r="E235" s="18"/>
      <c r="F235" s="21" t="str">
        <f t="shared" si="20"/>
        <v/>
      </c>
      <c r="G235" s="22" t="str">
        <f>IF(C235="","",IF(D235='Gear Train '!$Q$3,"-",VLOOKUP(C235,$P$14:$R$513,3,FALSE)))</f>
        <v/>
      </c>
      <c r="H235" s="22" t="str">
        <f>IF(C235="","",IF(OR(D235='Gear Train '!$Q$7,D235='Gear Train '!$Q$3,D235='Gear Train '!$Q$8),"-",VLOOKUP(C235,$P$14:$S$513,4,FALSE)))</f>
        <v/>
      </c>
      <c r="I235" s="23" t="str">
        <f>IF(C235="","",IF(OR(D235='Gear Train '!$Q$7,D235='Gear Train '!$Q$8,F235='Gear Train '!$Q$7),VLOOKUP(E235,$C$14:$L$513,7,FALSE),IF(D235='Gear Train '!$Q$3,VLOOKUP(C235,$P$14:$T$513,5,FALSE),VLOOKUP(E235,$C$14:$L$513,7,FALSE)*L235)))</f>
        <v/>
      </c>
      <c r="J235" s="23" t="str">
        <f>IF(C235="","",IF(OR(D235='Gear Train '!$Q$7,D235='Gear Train '!$Q$8,F235='Gear Train '!$Q$7),VLOOKUP(E235,$C$14:$L$513,8,FALSE),IF(D235='Gear Train '!$Q$3,E235/I235,VLOOKUP(E235,$C$14:$L$513,8,FALSE)/L235)))</f>
        <v/>
      </c>
      <c r="K235" s="23" t="str">
        <f t="shared" si="23"/>
        <v/>
      </c>
      <c r="L235" s="23" t="str">
        <f>IF(C235="","",IF(OR(D235='Gear Train '!$Q$7,D235='Gear Train '!$Q$8,F235='Gear Train '!$Q$7),VLOOKUP(E235,$C$14:$L$513,10,FALSE),IF(D235='Gear Train '!$Q$3,"-",IF(F235='Gear Train '!$Q$3,1,H235/VLOOKUP(E235,$P$14:$S$513,4,FALSE)))))</f>
        <v/>
      </c>
      <c r="M235" s="23" t="str">
        <f t="shared" si="21"/>
        <v/>
      </c>
      <c r="N235" s="24" t="str">
        <f t="shared" si="22"/>
        <v/>
      </c>
      <c r="P235" s="18"/>
      <c r="Q235" s="18"/>
      <c r="R235" s="25"/>
      <c r="S235" s="25"/>
      <c r="T235" s="25"/>
      <c r="AF235" s="1"/>
      <c r="AG235" s="1"/>
    </row>
    <row r="236" spans="2:33">
      <c r="B236" s="17"/>
      <c r="C236" s="18"/>
      <c r="D236" s="19" t="str">
        <f t="shared" si="19"/>
        <v/>
      </c>
      <c r="E236" s="18"/>
      <c r="F236" s="21" t="str">
        <f t="shared" si="20"/>
        <v/>
      </c>
      <c r="G236" s="22" t="str">
        <f>IF(C236="","",IF(D236='Gear Train '!$Q$3,"-",VLOOKUP(C236,$P$14:$R$513,3,FALSE)))</f>
        <v/>
      </c>
      <c r="H236" s="22" t="str">
        <f>IF(C236="","",IF(OR(D236='Gear Train '!$Q$7,D236='Gear Train '!$Q$3,D236='Gear Train '!$Q$8),"-",VLOOKUP(C236,$P$14:$S$513,4,FALSE)))</f>
        <v/>
      </c>
      <c r="I236" s="23" t="str">
        <f>IF(C236="","",IF(OR(D236='Gear Train '!$Q$7,D236='Gear Train '!$Q$8,F236='Gear Train '!$Q$7),VLOOKUP(E236,$C$14:$L$513,7,FALSE),IF(D236='Gear Train '!$Q$3,VLOOKUP(C236,$P$14:$T$513,5,FALSE),VLOOKUP(E236,$C$14:$L$513,7,FALSE)*L236)))</f>
        <v/>
      </c>
      <c r="J236" s="23" t="str">
        <f>IF(C236="","",IF(OR(D236='Gear Train '!$Q$7,D236='Gear Train '!$Q$8,F236='Gear Train '!$Q$7),VLOOKUP(E236,$C$14:$L$513,8,FALSE),IF(D236='Gear Train '!$Q$3,E236/I236,VLOOKUP(E236,$C$14:$L$513,8,FALSE)/L236)))</f>
        <v/>
      </c>
      <c r="K236" s="23" t="str">
        <f t="shared" si="23"/>
        <v/>
      </c>
      <c r="L236" s="23" t="str">
        <f>IF(C236="","",IF(OR(D236='Gear Train '!$Q$7,D236='Gear Train '!$Q$8,F236='Gear Train '!$Q$7),VLOOKUP(E236,$C$14:$L$513,10,FALSE),IF(D236='Gear Train '!$Q$3,"-",IF(F236='Gear Train '!$Q$3,1,H236/VLOOKUP(E236,$P$14:$S$513,4,FALSE)))))</f>
        <v/>
      </c>
      <c r="M236" s="23" t="str">
        <f t="shared" si="21"/>
        <v/>
      </c>
      <c r="N236" s="24" t="str">
        <f t="shared" si="22"/>
        <v/>
      </c>
      <c r="P236" s="18"/>
      <c r="Q236" s="18"/>
      <c r="R236" s="25"/>
      <c r="S236" s="25"/>
      <c r="T236" s="25"/>
      <c r="AF236" s="1"/>
      <c r="AG236" s="1"/>
    </row>
    <row r="237" spans="2:33">
      <c r="B237" s="17"/>
      <c r="C237" s="18"/>
      <c r="D237" s="19" t="str">
        <f t="shared" si="19"/>
        <v/>
      </c>
      <c r="E237" s="18"/>
      <c r="F237" s="21" t="str">
        <f t="shared" si="20"/>
        <v/>
      </c>
      <c r="G237" s="22" t="str">
        <f>IF(C237="","",IF(D237='Gear Train '!$Q$3,"-",VLOOKUP(C237,$P$14:$R$513,3,FALSE)))</f>
        <v/>
      </c>
      <c r="H237" s="22" t="str">
        <f>IF(C237="","",IF(OR(D237='Gear Train '!$Q$7,D237='Gear Train '!$Q$3,D237='Gear Train '!$Q$8),"-",VLOOKUP(C237,$P$14:$S$513,4,FALSE)))</f>
        <v/>
      </c>
      <c r="I237" s="23" t="str">
        <f>IF(C237="","",IF(OR(D237='Gear Train '!$Q$7,D237='Gear Train '!$Q$8,F237='Gear Train '!$Q$7),VLOOKUP(E237,$C$14:$L$513,7,FALSE),IF(D237='Gear Train '!$Q$3,VLOOKUP(C237,$P$14:$T$513,5,FALSE),VLOOKUP(E237,$C$14:$L$513,7,FALSE)*L237)))</f>
        <v/>
      </c>
      <c r="J237" s="23" t="str">
        <f>IF(C237="","",IF(OR(D237='Gear Train '!$Q$7,D237='Gear Train '!$Q$8,F237='Gear Train '!$Q$7),VLOOKUP(E237,$C$14:$L$513,8,FALSE),IF(D237='Gear Train '!$Q$3,E237/I237,VLOOKUP(E237,$C$14:$L$513,8,FALSE)/L237)))</f>
        <v/>
      </c>
      <c r="K237" s="23" t="str">
        <f t="shared" si="23"/>
        <v/>
      </c>
      <c r="L237" s="23" t="str">
        <f>IF(C237="","",IF(OR(D237='Gear Train '!$Q$7,D237='Gear Train '!$Q$8,F237='Gear Train '!$Q$7),VLOOKUP(E237,$C$14:$L$513,10,FALSE),IF(D237='Gear Train '!$Q$3,"-",IF(F237='Gear Train '!$Q$3,1,H237/VLOOKUP(E237,$P$14:$S$513,4,FALSE)))))</f>
        <v/>
      </c>
      <c r="M237" s="23" t="str">
        <f t="shared" si="21"/>
        <v/>
      </c>
      <c r="N237" s="24" t="str">
        <f t="shared" si="22"/>
        <v/>
      </c>
      <c r="P237" s="18"/>
      <c r="Q237" s="18"/>
      <c r="R237" s="25"/>
      <c r="S237" s="25"/>
      <c r="T237" s="25"/>
      <c r="AF237" s="1"/>
      <c r="AG237" s="1"/>
    </row>
    <row r="238" spans="2:33">
      <c r="B238" s="17"/>
      <c r="C238" s="18"/>
      <c r="D238" s="19" t="str">
        <f t="shared" si="19"/>
        <v/>
      </c>
      <c r="E238" s="18"/>
      <c r="F238" s="21" t="str">
        <f t="shared" si="20"/>
        <v/>
      </c>
      <c r="G238" s="22" t="str">
        <f>IF(C238="","",IF(D238='Gear Train '!$Q$3,"-",VLOOKUP(C238,$P$14:$R$513,3,FALSE)))</f>
        <v/>
      </c>
      <c r="H238" s="22" t="str">
        <f>IF(C238="","",IF(OR(D238='Gear Train '!$Q$7,D238='Gear Train '!$Q$3,D238='Gear Train '!$Q$8),"-",VLOOKUP(C238,$P$14:$S$513,4,FALSE)))</f>
        <v/>
      </c>
      <c r="I238" s="23" t="str">
        <f>IF(C238="","",IF(OR(D238='Gear Train '!$Q$7,D238='Gear Train '!$Q$8,F238='Gear Train '!$Q$7),VLOOKUP(E238,$C$14:$L$513,7,FALSE),IF(D238='Gear Train '!$Q$3,VLOOKUP(C238,$P$14:$T$513,5,FALSE),VLOOKUP(E238,$C$14:$L$513,7,FALSE)*L238)))</f>
        <v/>
      </c>
      <c r="J238" s="23" t="str">
        <f>IF(C238="","",IF(OR(D238='Gear Train '!$Q$7,D238='Gear Train '!$Q$8,F238='Gear Train '!$Q$7),VLOOKUP(E238,$C$14:$L$513,8,FALSE),IF(D238='Gear Train '!$Q$3,E238/I238,VLOOKUP(E238,$C$14:$L$513,8,FALSE)/L238)))</f>
        <v/>
      </c>
      <c r="K238" s="23" t="str">
        <f t="shared" si="23"/>
        <v/>
      </c>
      <c r="L238" s="23" t="str">
        <f>IF(C238="","",IF(OR(D238='Gear Train '!$Q$7,D238='Gear Train '!$Q$8,F238='Gear Train '!$Q$7),VLOOKUP(E238,$C$14:$L$513,10,FALSE),IF(D238='Gear Train '!$Q$3,"-",IF(F238='Gear Train '!$Q$3,1,H238/VLOOKUP(E238,$P$14:$S$513,4,FALSE)))))</f>
        <v/>
      </c>
      <c r="M238" s="23" t="str">
        <f t="shared" si="21"/>
        <v/>
      </c>
      <c r="N238" s="24" t="str">
        <f t="shared" si="22"/>
        <v/>
      </c>
      <c r="P238" s="18"/>
      <c r="Q238" s="18"/>
      <c r="R238" s="25"/>
      <c r="S238" s="25"/>
      <c r="T238" s="25"/>
      <c r="AF238" s="1"/>
      <c r="AG238" s="1"/>
    </row>
    <row r="239" spans="2:33">
      <c r="B239" s="17"/>
      <c r="C239" s="18"/>
      <c r="D239" s="19" t="str">
        <f t="shared" si="19"/>
        <v/>
      </c>
      <c r="E239" s="18"/>
      <c r="F239" s="21" t="str">
        <f t="shared" si="20"/>
        <v/>
      </c>
      <c r="G239" s="22" t="str">
        <f>IF(C239="","",IF(D239='Gear Train '!$Q$3,"-",VLOOKUP(C239,$P$14:$R$513,3,FALSE)))</f>
        <v/>
      </c>
      <c r="H239" s="22" t="str">
        <f>IF(C239="","",IF(OR(D239='Gear Train '!$Q$7,D239='Gear Train '!$Q$3,D239='Gear Train '!$Q$8),"-",VLOOKUP(C239,$P$14:$S$513,4,FALSE)))</f>
        <v/>
      </c>
      <c r="I239" s="23" t="str">
        <f>IF(C239="","",IF(OR(D239='Gear Train '!$Q$7,D239='Gear Train '!$Q$8,F239='Gear Train '!$Q$7),VLOOKUP(E239,$C$14:$L$513,7,FALSE),IF(D239='Gear Train '!$Q$3,VLOOKUP(C239,$P$14:$T$513,5,FALSE),VLOOKUP(E239,$C$14:$L$513,7,FALSE)*L239)))</f>
        <v/>
      </c>
      <c r="J239" s="23" t="str">
        <f>IF(C239="","",IF(OR(D239='Gear Train '!$Q$7,D239='Gear Train '!$Q$8,F239='Gear Train '!$Q$7),VLOOKUP(E239,$C$14:$L$513,8,FALSE),IF(D239='Gear Train '!$Q$3,E239/I239,VLOOKUP(E239,$C$14:$L$513,8,FALSE)/L239)))</f>
        <v/>
      </c>
      <c r="K239" s="23" t="str">
        <f t="shared" si="23"/>
        <v/>
      </c>
      <c r="L239" s="23" t="str">
        <f>IF(C239="","",IF(OR(D239='Gear Train '!$Q$7,D239='Gear Train '!$Q$8,F239='Gear Train '!$Q$7),VLOOKUP(E239,$C$14:$L$513,10,FALSE),IF(D239='Gear Train '!$Q$3,"-",IF(F239='Gear Train '!$Q$3,1,H239/VLOOKUP(E239,$P$14:$S$513,4,FALSE)))))</f>
        <v/>
      </c>
      <c r="M239" s="23" t="str">
        <f t="shared" si="21"/>
        <v/>
      </c>
      <c r="N239" s="24" t="str">
        <f t="shared" si="22"/>
        <v/>
      </c>
      <c r="P239" s="18"/>
      <c r="Q239" s="18"/>
      <c r="R239" s="25"/>
      <c r="S239" s="25"/>
      <c r="T239" s="25"/>
      <c r="AF239" s="1"/>
      <c r="AG239" s="1"/>
    </row>
    <row r="240" spans="2:33">
      <c r="B240" s="17"/>
      <c r="C240" s="18"/>
      <c r="D240" s="19" t="str">
        <f t="shared" si="19"/>
        <v/>
      </c>
      <c r="E240" s="18"/>
      <c r="F240" s="21" t="str">
        <f t="shared" si="20"/>
        <v/>
      </c>
      <c r="G240" s="22" t="str">
        <f>IF(C240="","",IF(D240='Gear Train '!$Q$3,"-",VLOOKUP(C240,$P$14:$R$513,3,FALSE)))</f>
        <v/>
      </c>
      <c r="H240" s="22" t="str">
        <f>IF(C240="","",IF(OR(D240='Gear Train '!$Q$7,D240='Gear Train '!$Q$3,D240='Gear Train '!$Q$8),"-",VLOOKUP(C240,$P$14:$S$513,4,FALSE)))</f>
        <v/>
      </c>
      <c r="I240" s="23" t="str">
        <f>IF(C240="","",IF(OR(D240='Gear Train '!$Q$7,D240='Gear Train '!$Q$8,F240='Gear Train '!$Q$7),VLOOKUP(E240,$C$14:$L$513,7,FALSE),IF(D240='Gear Train '!$Q$3,VLOOKUP(C240,$P$14:$T$513,5,FALSE),VLOOKUP(E240,$C$14:$L$513,7,FALSE)*L240)))</f>
        <v/>
      </c>
      <c r="J240" s="23" t="str">
        <f>IF(C240="","",IF(OR(D240='Gear Train '!$Q$7,D240='Gear Train '!$Q$8,F240='Gear Train '!$Q$7),VLOOKUP(E240,$C$14:$L$513,8,FALSE),IF(D240='Gear Train '!$Q$3,E240/I240,VLOOKUP(E240,$C$14:$L$513,8,FALSE)/L240)))</f>
        <v/>
      </c>
      <c r="K240" s="23" t="str">
        <f t="shared" si="23"/>
        <v/>
      </c>
      <c r="L240" s="23" t="str">
        <f>IF(C240="","",IF(OR(D240='Gear Train '!$Q$7,D240='Gear Train '!$Q$8,F240='Gear Train '!$Q$7),VLOOKUP(E240,$C$14:$L$513,10,FALSE),IF(D240='Gear Train '!$Q$3,"-",IF(F240='Gear Train '!$Q$3,1,H240/VLOOKUP(E240,$P$14:$S$513,4,FALSE)))))</f>
        <v/>
      </c>
      <c r="M240" s="23" t="str">
        <f t="shared" si="21"/>
        <v/>
      </c>
      <c r="N240" s="24" t="str">
        <f t="shared" si="22"/>
        <v/>
      </c>
      <c r="P240" s="18"/>
      <c r="Q240" s="18"/>
      <c r="R240" s="25"/>
      <c r="S240" s="25"/>
      <c r="T240" s="25"/>
      <c r="AF240" s="1"/>
      <c r="AG240" s="1"/>
    </row>
    <row r="241" spans="2:33">
      <c r="B241" s="17"/>
      <c r="C241" s="18"/>
      <c r="D241" s="19" t="str">
        <f t="shared" si="19"/>
        <v/>
      </c>
      <c r="E241" s="18"/>
      <c r="F241" s="21" t="str">
        <f t="shared" si="20"/>
        <v/>
      </c>
      <c r="G241" s="22" t="str">
        <f>IF(C241="","",IF(D241='Gear Train '!$Q$3,"-",VLOOKUP(C241,$P$14:$R$513,3,FALSE)))</f>
        <v/>
      </c>
      <c r="H241" s="22" t="str">
        <f>IF(C241="","",IF(OR(D241='Gear Train '!$Q$7,D241='Gear Train '!$Q$3,D241='Gear Train '!$Q$8),"-",VLOOKUP(C241,$P$14:$S$513,4,FALSE)))</f>
        <v/>
      </c>
      <c r="I241" s="23" t="str">
        <f>IF(C241="","",IF(OR(D241='Gear Train '!$Q$7,D241='Gear Train '!$Q$8,F241='Gear Train '!$Q$7),VLOOKUP(E241,$C$14:$L$513,7,FALSE),IF(D241='Gear Train '!$Q$3,VLOOKUP(C241,$P$14:$T$513,5,FALSE),VLOOKUP(E241,$C$14:$L$513,7,FALSE)*L241)))</f>
        <v/>
      </c>
      <c r="J241" s="23" t="str">
        <f>IF(C241="","",IF(OR(D241='Gear Train '!$Q$7,D241='Gear Train '!$Q$8,F241='Gear Train '!$Q$7),VLOOKUP(E241,$C$14:$L$513,8,FALSE),IF(D241='Gear Train '!$Q$3,E241/I241,VLOOKUP(E241,$C$14:$L$513,8,FALSE)/L241)))</f>
        <v/>
      </c>
      <c r="K241" s="23" t="str">
        <f t="shared" si="23"/>
        <v/>
      </c>
      <c r="L241" s="23" t="str">
        <f>IF(C241="","",IF(OR(D241='Gear Train '!$Q$7,D241='Gear Train '!$Q$8,F241='Gear Train '!$Q$7),VLOOKUP(E241,$C$14:$L$513,10,FALSE),IF(D241='Gear Train '!$Q$3,"-",IF(F241='Gear Train '!$Q$3,1,H241/VLOOKUP(E241,$P$14:$S$513,4,FALSE)))))</f>
        <v/>
      </c>
      <c r="M241" s="23" t="str">
        <f t="shared" si="21"/>
        <v/>
      </c>
      <c r="N241" s="24" t="str">
        <f t="shared" si="22"/>
        <v/>
      </c>
      <c r="P241" s="18"/>
      <c r="Q241" s="18"/>
      <c r="R241" s="25"/>
      <c r="S241" s="25"/>
      <c r="T241" s="25"/>
      <c r="AF241" s="1"/>
      <c r="AG241" s="1"/>
    </row>
    <row r="242" spans="2:33">
      <c r="B242" s="17"/>
      <c r="C242" s="18"/>
      <c r="D242" s="19" t="str">
        <f t="shared" si="19"/>
        <v/>
      </c>
      <c r="E242" s="18"/>
      <c r="F242" s="21" t="str">
        <f t="shared" si="20"/>
        <v/>
      </c>
      <c r="G242" s="22" t="str">
        <f>IF(C242="","",IF(D242='Gear Train '!$Q$3,"-",VLOOKUP(C242,$P$14:$R$513,3,FALSE)))</f>
        <v/>
      </c>
      <c r="H242" s="22" t="str">
        <f>IF(C242="","",IF(OR(D242='Gear Train '!$Q$7,D242='Gear Train '!$Q$3,D242='Gear Train '!$Q$8),"-",VLOOKUP(C242,$P$14:$S$513,4,FALSE)))</f>
        <v/>
      </c>
      <c r="I242" s="23" t="str">
        <f>IF(C242="","",IF(OR(D242='Gear Train '!$Q$7,D242='Gear Train '!$Q$8,F242='Gear Train '!$Q$7),VLOOKUP(E242,$C$14:$L$513,7,FALSE),IF(D242='Gear Train '!$Q$3,VLOOKUP(C242,$P$14:$T$513,5,FALSE),VLOOKUP(E242,$C$14:$L$513,7,FALSE)*L242)))</f>
        <v/>
      </c>
      <c r="J242" s="23" t="str">
        <f>IF(C242="","",IF(OR(D242='Gear Train '!$Q$7,D242='Gear Train '!$Q$8,F242='Gear Train '!$Q$7),VLOOKUP(E242,$C$14:$L$513,8,FALSE),IF(D242='Gear Train '!$Q$3,E242/I242,VLOOKUP(E242,$C$14:$L$513,8,FALSE)/L242)))</f>
        <v/>
      </c>
      <c r="K242" s="23" t="str">
        <f t="shared" si="23"/>
        <v/>
      </c>
      <c r="L242" s="23" t="str">
        <f>IF(C242="","",IF(OR(D242='Gear Train '!$Q$7,D242='Gear Train '!$Q$8,F242='Gear Train '!$Q$7),VLOOKUP(E242,$C$14:$L$513,10,FALSE),IF(D242='Gear Train '!$Q$3,"-",IF(F242='Gear Train '!$Q$3,1,H242/VLOOKUP(E242,$P$14:$S$513,4,FALSE)))))</f>
        <v/>
      </c>
      <c r="M242" s="23" t="str">
        <f t="shared" si="21"/>
        <v/>
      </c>
      <c r="N242" s="24" t="str">
        <f t="shared" si="22"/>
        <v/>
      </c>
      <c r="P242" s="18"/>
      <c r="Q242" s="18"/>
      <c r="R242" s="25"/>
      <c r="S242" s="25"/>
      <c r="T242" s="25"/>
      <c r="AF242" s="1"/>
      <c r="AG242" s="1"/>
    </row>
    <row r="243" spans="2:33">
      <c r="B243" s="17"/>
      <c r="C243" s="18"/>
      <c r="D243" s="19" t="str">
        <f t="shared" si="19"/>
        <v/>
      </c>
      <c r="E243" s="18"/>
      <c r="F243" s="21" t="str">
        <f t="shared" si="20"/>
        <v/>
      </c>
      <c r="G243" s="22" t="str">
        <f>IF(C243="","",IF(D243='Gear Train '!$Q$3,"-",VLOOKUP(C243,$P$14:$R$513,3,FALSE)))</f>
        <v/>
      </c>
      <c r="H243" s="22" t="str">
        <f>IF(C243="","",IF(OR(D243='Gear Train '!$Q$7,D243='Gear Train '!$Q$3,D243='Gear Train '!$Q$8),"-",VLOOKUP(C243,$P$14:$S$513,4,FALSE)))</f>
        <v/>
      </c>
      <c r="I243" s="23" t="str">
        <f>IF(C243="","",IF(OR(D243='Gear Train '!$Q$7,D243='Gear Train '!$Q$8,F243='Gear Train '!$Q$7),VLOOKUP(E243,$C$14:$L$513,7,FALSE),IF(D243='Gear Train '!$Q$3,VLOOKUP(C243,$P$14:$T$513,5,FALSE),VLOOKUP(E243,$C$14:$L$513,7,FALSE)*L243)))</f>
        <v/>
      </c>
      <c r="J243" s="23" t="str">
        <f>IF(C243="","",IF(OR(D243='Gear Train '!$Q$7,D243='Gear Train '!$Q$8,F243='Gear Train '!$Q$7),VLOOKUP(E243,$C$14:$L$513,8,FALSE),IF(D243='Gear Train '!$Q$3,E243/I243,VLOOKUP(E243,$C$14:$L$513,8,FALSE)/L243)))</f>
        <v/>
      </c>
      <c r="K243" s="23" t="str">
        <f t="shared" si="23"/>
        <v/>
      </c>
      <c r="L243" s="23" t="str">
        <f>IF(C243="","",IF(OR(D243='Gear Train '!$Q$7,D243='Gear Train '!$Q$8,F243='Gear Train '!$Q$7),VLOOKUP(E243,$C$14:$L$513,10,FALSE),IF(D243='Gear Train '!$Q$3,"-",IF(F243='Gear Train '!$Q$3,1,H243/VLOOKUP(E243,$P$14:$S$513,4,FALSE)))))</f>
        <v/>
      </c>
      <c r="M243" s="23" t="str">
        <f t="shared" si="21"/>
        <v/>
      </c>
      <c r="N243" s="24" t="str">
        <f t="shared" si="22"/>
        <v/>
      </c>
      <c r="P243" s="18"/>
      <c r="Q243" s="18"/>
      <c r="R243" s="25"/>
      <c r="S243" s="25"/>
      <c r="T243" s="25"/>
      <c r="AF243" s="1"/>
      <c r="AG243" s="1"/>
    </row>
    <row r="244" spans="2:33">
      <c r="B244" s="17"/>
      <c r="C244" s="18"/>
      <c r="D244" s="19" t="str">
        <f t="shared" si="19"/>
        <v/>
      </c>
      <c r="E244" s="18"/>
      <c r="F244" s="21" t="str">
        <f t="shared" si="20"/>
        <v/>
      </c>
      <c r="G244" s="22" t="str">
        <f>IF(C244="","",IF(D244='Gear Train '!$Q$3,"-",VLOOKUP(C244,$P$14:$R$513,3,FALSE)))</f>
        <v/>
      </c>
      <c r="H244" s="22" t="str">
        <f>IF(C244="","",IF(OR(D244='Gear Train '!$Q$7,D244='Gear Train '!$Q$3,D244='Gear Train '!$Q$8),"-",VLOOKUP(C244,$P$14:$S$513,4,FALSE)))</f>
        <v/>
      </c>
      <c r="I244" s="23" t="str">
        <f>IF(C244="","",IF(OR(D244='Gear Train '!$Q$7,D244='Gear Train '!$Q$8,F244='Gear Train '!$Q$7),VLOOKUP(E244,$C$14:$L$513,7,FALSE),IF(D244='Gear Train '!$Q$3,VLOOKUP(C244,$P$14:$T$513,5,FALSE),VLOOKUP(E244,$C$14:$L$513,7,FALSE)*L244)))</f>
        <v/>
      </c>
      <c r="J244" s="23" t="str">
        <f>IF(C244="","",IF(OR(D244='Gear Train '!$Q$7,D244='Gear Train '!$Q$8,F244='Gear Train '!$Q$7),VLOOKUP(E244,$C$14:$L$513,8,FALSE),IF(D244='Gear Train '!$Q$3,E244/I244,VLOOKUP(E244,$C$14:$L$513,8,FALSE)/L244)))</f>
        <v/>
      </c>
      <c r="K244" s="23" t="str">
        <f t="shared" si="23"/>
        <v/>
      </c>
      <c r="L244" s="23" t="str">
        <f>IF(C244="","",IF(OR(D244='Gear Train '!$Q$7,D244='Gear Train '!$Q$8,F244='Gear Train '!$Q$7),VLOOKUP(E244,$C$14:$L$513,10,FALSE),IF(D244='Gear Train '!$Q$3,"-",IF(F244='Gear Train '!$Q$3,1,H244/VLOOKUP(E244,$P$14:$S$513,4,FALSE)))))</f>
        <v/>
      </c>
      <c r="M244" s="23" t="str">
        <f t="shared" si="21"/>
        <v/>
      </c>
      <c r="N244" s="24" t="str">
        <f t="shared" si="22"/>
        <v/>
      </c>
      <c r="P244" s="18"/>
      <c r="Q244" s="18"/>
      <c r="R244" s="25"/>
      <c r="S244" s="25"/>
      <c r="T244" s="25"/>
      <c r="AF244" s="1"/>
      <c r="AG244" s="1"/>
    </row>
    <row r="245" spans="2:33">
      <c r="B245" s="17"/>
      <c r="C245" s="18"/>
      <c r="D245" s="19" t="str">
        <f t="shared" si="19"/>
        <v/>
      </c>
      <c r="E245" s="18"/>
      <c r="F245" s="21" t="str">
        <f t="shared" si="20"/>
        <v/>
      </c>
      <c r="G245" s="22" t="str">
        <f>IF(C245="","",IF(D245='Gear Train '!$Q$3,"-",VLOOKUP(C245,$P$14:$R$513,3,FALSE)))</f>
        <v/>
      </c>
      <c r="H245" s="22" t="str">
        <f>IF(C245="","",IF(OR(D245='Gear Train '!$Q$7,D245='Gear Train '!$Q$3,D245='Gear Train '!$Q$8),"-",VLOOKUP(C245,$P$14:$S$513,4,FALSE)))</f>
        <v/>
      </c>
      <c r="I245" s="23" t="str">
        <f>IF(C245="","",IF(OR(D245='Gear Train '!$Q$7,D245='Gear Train '!$Q$8,F245='Gear Train '!$Q$7),VLOOKUP(E245,$C$14:$L$513,7,FALSE),IF(D245='Gear Train '!$Q$3,VLOOKUP(C245,$P$14:$T$513,5,FALSE),VLOOKUP(E245,$C$14:$L$513,7,FALSE)*L245)))</f>
        <v/>
      </c>
      <c r="J245" s="23" t="str">
        <f>IF(C245="","",IF(OR(D245='Gear Train '!$Q$7,D245='Gear Train '!$Q$8,F245='Gear Train '!$Q$7),VLOOKUP(E245,$C$14:$L$513,8,FALSE),IF(D245='Gear Train '!$Q$3,E245/I245,VLOOKUP(E245,$C$14:$L$513,8,FALSE)/L245)))</f>
        <v/>
      </c>
      <c r="K245" s="23" t="str">
        <f t="shared" si="23"/>
        <v/>
      </c>
      <c r="L245" s="23" t="str">
        <f>IF(C245="","",IF(OR(D245='Gear Train '!$Q$7,D245='Gear Train '!$Q$8,F245='Gear Train '!$Q$7),VLOOKUP(E245,$C$14:$L$513,10,FALSE),IF(D245='Gear Train '!$Q$3,"-",IF(F245='Gear Train '!$Q$3,1,H245/VLOOKUP(E245,$P$14:$S$513,4,FALSE)))))</f>
        <v/>
      </c>
      <c r="M245" s="23" t="str">
        <f t="shared" si="21"/>
        <v/>
      </c>
      <c r="N245" s="24" t="str">
        <f t="shared" si="22"/>
        <v/>
      </c>
      <c r="P245" s="18"/>
      <c r="Q245" s="18"/>
      <c r="R245" s="25"/>
      <c r="S245" s="25"/>
      <c r="T245" s="25"/>
      <c r="AF245" s="1"/>
      <c r="AG245" s="1"/>
    </row>
    <row r="246" spans="2:33">
      <c r="B246" s="17"/>
      <c r="C246" s="18"/>
      <c r="D246" s="19" t="str">
        <f t="shared" si="19"/>
        <v/>
      </c>
      <c r="E246" s="18"/>
      <c r="F246" s="21" t="str">
        <f t="shared" si="20"/>
        <v/>
      </c>
      <c r="G246" s="22" t="str">
        <f>IF(C246="","",IF(D246='Gear Train '!$Q$3,"-",VLOOKUP(C246,$P$14:$R$513,3,FALSE)))</f>
        <v/>
      </c>
      <c r="H246" s="22" t="str">
        <f>IF(C246="","",IF(OR(D246='Gear Train '!$Q$7,D246='Gear Train '!$Q$3,D246='Gear Train '!$Q$8),"-",VLOOKUP(C246,$P$14:$S$513,4,FALSE)))</f>
        <v/>
      </c>
      <c r="I246" s="23" t="str">
        <f>IF(C246="","",IF(OR(D246='Gear Train '!$Q$7,D246='Gear Train '!$Q$8,F246='Gear Train '!$Q$7),VLOOKUP(E246,$C$14:$L$513,7,FALSE),IF(D246='Gear Train '!$Q$3,VLOOKUP(C246,$P$14:$T$513,5,FALSE),VLOOKUP(E246,$C$14:$L$513,7,FALSE)*L246)))</f>
        <v/>
      </c>
      <c r="J246" s="23" t="str">
        <f>IF(C246="","",IF(OR(D246='Gear Train '!$Q$7,D246='Gear Train '!$Q$8,F246='Gear Train '!$Q$7),VLOOKUP(E246,$C$14:$L$513,8,FALSE),IF(D246='Gear Train '!$Q$3,E246/I246,VLOOKUP(E246,$C$14:$L$513,8,FALSE)/L246)))</f>
        <v/>
      </c>
      <c r="K246" s="23" t="str">
        <f t="shared" si="23"/>
        <v/>
      </c>
      <c r="L246" s="23" t="str">
        <f>IF(C246="","",IF(OR(D246='Gear Train '!$Q$7,D246='Gear Train '!$Q$8,F246='Gear Train '!$Q$7),VLOOKUP(E246,$C$14:$L$513,10,FALSE),IF(D246='Gear Train '!$Q$3,"-",IF(F246='Gear Train '!$Q$3,1,H246/VLOOKUP(E246,$P$14:$S$513,4,FALSE)))))</f>
        <v/>
      </c>
      <c r="M246" s="23" t="str">
        <f t="shared" si="21"/>
        <v/>
      </c>
      <c r="N246" s="24" t="str">
        <f t="shared" si="22"/>
        <v/>
      </c>
      <c r="P246" s="18"/>
      <c r="Q246" s="18"/>
      <c r="R246" s="25"/>
      <c r="S246" s="25"/>
      <c r="T246" s="25"/>
      <c r="AF246" s="1"/>
      <c r="AG246" s="1"/>
    </row>
    <row r="247" spans="2:33">
      <c r="B247" s="17"/>
      <c r="C247" s="18"/>
      <c r="D247" s="19" t="str">
        <f t="shared" si="19"/>
        <v/>
      </c>
      <c r="E247" s="18"/>
      <c r="F247" s="21" t="str">
        <f t="shared" si="20"/>
        <v/>
      </c>
      <c r="G247" s="22" t="str">
        <f>IF(C247="","",IF(D247='Gear Train '!$Q$3,"-",VLOOKUP(C247,$P$14:$R$513,3,FALSE)))</f>
        <v/>
      </c>
      <c r="H247" s="22" t="str">
        <f>IF(C247="","",IF(OR(D247='Gear Train '!$Q$7,D247='Gear Train '!$Q$3,D247='Gear Train '!$Q$8),"-",VLOOKUP(C247,$P$14:$S$513,4,FALSE)))</f>
        <v/>
      </c>
      <c r="I247" s="23" t="str">
        <f>IF(C247="","",IF(OR(D247='Gear Train '!$Q$7,D247='Gear Train '!$Q$8,F247='Gear Train '!$Q$7),VLOOKUP(E247,$C$14:$L$513,7,FALSE),IF(D247='Gear Train '!$Q$3,VLOOKUP(C247,$P$14:$T$513,5,FALSE),VLOOKUP(E247,$C$14:$L$513,7,FALSE)*L247)))</f>
        <v/>
      </c>
      <c r="J247" s="23" t="str">
        <f>IF(C247="","",IF(OR(D247='Gear Train '!$Q$7,D247='Gear Train '!$Q$8,F247='Gear Train '!$Q$7),VLOOKUP(E247,$C$14:$L$513,8,FALSE),IF(D247='Gear Train '!$Q$3,E247/I247,VLOOKUP(E247,$C$14:$L$513,8,FALSE)/L247)))</f>
        <v/>
      </c>
      <c r="K247" s="23" t="str">
        <f t="shared" si="23"/>
        <v/>
      </c>
      <c r="L247" s="23" t="str">
        <f>IF(C247="","",IF(OR(D247='Gear Train '!$Q$7,D247='Gear Train '!$Q$8,F247='Gear Train '!$Q$7),VLOOKUP(E247,$C$14:$L$513,10,FALSE),IF(D247='Gear Train '!$Q$3,"-",IF(F247='Gear Train '!$Q$3,1,H247/VLOOKUP(E247,$P$14:$S$513,4,FALSE)))))</f>
        <v/>
      </c>
      <c r="M247" s="23" t="str">
        <f t="shared" si="21"/>
        <v/>
      </c>
      <c r="N247" s="24" t="str">
        <f t="shared" si="22"/>
        <v/>
      </c>
      <c r="P247" s="18"/>
      <c r="Q247" s="18"/>
      <c r="R247" s="25"/>
      <c r="S247" s="25"/>
      <c r="T247" s="25"/>
      <c r="AF247" s="1"/>
      <c r="AG247" s="1"/>
    </row>
    <row r="248" spans="2:33">
      <c r="B248" s="17"/>
      <c r="C248" s="18"/>
      <c r="D248" s="19" t="str">
        <f t="shared" si="19"/>
        <v/>
      </c>
      <c r="E248" s="18"/>
      <c r="F248" s="21" t="str">
        <f t="shared" si="20"/>
        <v/>
      </c>
      <c r="G248" s="22" t="str">
        <f>IF(C248="","",IF(D248='Gear Train '!$Q$3,"-",VLOOKUP(C248,$P$14:$R$513,3,FALSE)))</f>
        <v/>
      </c>
      <c r="H248" s="22" t="str">
        <f>IF(C248="","",IF(OR(D248='Gear Train '!$Q$7,D248='Gear Train '!$Q$3,D248='Gear Train '!$Q$8),"-",VLOOKUP(C248,$P$14:$S$513,4,FALSE)))</f>
        <v/>
      </c>
      <c r="I248" s="23" t="str">
        <f>IF(C248="","",IF(OR(D248='Gear Train '!$Q$7,D248='Gear Train '!$Q$8,F248='Gear Train '!$Q$7),VLOOKUP(E248,$C$14:$L$513,7,FALSE),IF(D248='Gear Train '!$Q$3,VLOOKUP(C248,$P$14:$T$513,5,FALSE),VLOOKUP(E248,$C$14:$L$513,7,FALSE)*L248)))</f>
        <v/>
      </c>
      <c r="J248" s="23" t="str">
        <f>IF(C248="","",IF(OR(D248='Gear Train '!$Q$7,D248='Gear Train '!$Q$8,F248='Gear Train '!$Q$7),VLOOKUP(E248,$C$14:$L$513,8,FALSE),IF(D248='Gear Train '!$Q$3,E248/I248,VLOOKUP(E248,$C$14:$L$513,8,FALSE)/L248)))</f>
        <v/>
      </c>
      <c r="K248" s="23" t="str">
        <f t="shared" si="23"/>
        <v/>
      </c>
      <c r="L248" s="23" t="str">
        <f>IF(C248="","",IF(OR(D248='Gear Train '!$Q$7,D248='Gear Train '!$Q$8,F248='Gear Train '!$Q$7),VLOOKUP(E248,$C$14:$L$513,10,FALSE),IF(D248='Gear Train '!$Q$3,"-",IF(F248='Gear Train '!$Q$3,1,H248/VLOOKUP(E248,$P$14:$S$513,4,FALSE)))))</f>
        <v/>
      </c>
      <c r="M248" s="23" t="str">
        <f t="shared" si="21"/>
        <v/>
      </c>
      <c r="N248" s="24" t="str">
        <f t="shared" si="22"/>
        <v/>
      </c>
      <c r="P248" s="18"/>
      <c r="Q248" s="18"/>
      <c r="R248" s="25"/>
      <c r="S248" s="25"/>
      <c r="T248" s="25"/>
      <c r="AF248" s="1"/>
      <c r="AG248" s="1"/>
    </row>
    <row r="249" spans="2:33">
      <c r="B249" s="17"/>
      <c r="C249" s="18"/>
      <c r="D249" s="19" t="str">
        <f t="shared" si="19"/>
        <v/>
      </c>
      <c r="E249" s="18"/>
      <c r="F249" s="21" t="str">
        <f t="shared" si="20"/>
        <v/>
      </c>
      <c r="G249" s="22" t="str">
        <f>IF(C249="","",IF(D249='Gear Train '!$Q$3,"-",VLOOKUP(C249,$P$14:$R$513,3,FALSE)))</f>
        <v/>
      </c>
      <c r="H249" s="22" t="str">
        <f>IF(C249="","",IF(OR(D249='Gear Train '!$Q$7,D249='Gear Train '!$Q$3,D249='Gear Train '!$Q$8),"-",VLOOKUP(C249,$P$14:$S$513,4,FALSE)))</f>
        <v/>
      </c>
      <c r="I249" s="23" t="str">
        <f>IF(C249="","",IF(OR(D249='Gear Train '!$Q$7,D249='Gear Train '!$Q$8,F249='Gear Train '!$Q$7),VLOOKUP(E249,$C$14:$L$513,7,FALSE),IF(D249='Gear Train '!$Q$3,VLOOKUP(C249,$P$14:$T$513,5,FALSE),VLOOKUP(E249,$C$14:$L$513,7,FALSE)*L249)))</f>
        <v/>
      </c>
      <c r="J249" s="23" t="str">
        <f>IF(C249="","",IF(OR(D249='Gear Train '!$Q$7,D249='Gear Train '!$Q$8,F249='Gear Train '!$Q$7),VLOOKUP(E249,$C$14:$L$513,8,FALSE),IF(D249='Gear Train '!$Q$3,E249/I249,VLOOKUP(E249,$C$14:$L$513,8,FALSE)/L249)))</f>
        <v/>
      </c>
      <c r="K249" s="23" t="str">
        <f t="shared" si="23"/>
        <v/>
      </c>
      <c r="L249" s="23" t="str">
        <f>IF(C249="","",IF(OR(D249='Gear Train '!$Q$7,D249='Gear Train '!$Q$8,F249='Gear Train '!$Q$7),VLOOKUP(E249,$C$14:$L$513,10,FALSE),IF(D249='Gear Train '!$Q$3,"-",IF(F249='Gear Train '!$Q$3,1,H249/VLOOKUP(E249,$P$14:$S$513,4,FALSE)))))</f>
        <v/>
      </c>
      <c r="M249" s="23" t="str">
        <f t="shared" si="21"/>
        <v/>
      </c>
      <c r="N249" s="24" t="str">
        <f t="shared" si="22"/>
        <v/>
      </c>
      <c r="P249" s="18"/>
      <c r="Q249" s="18"/>
      <c r="R249" s="25"/>
      <c r="S249" s="25"/>
      <c r="T249" s="25"/>
      <c r="AF249" s="1"/>
      <c r="AG249" s="1"/>
    </row>
    <row r="250" spans="2:33">
      <c r="B250" s="17"/>
      <c r="C250" s="18"/>
      <c r="D250" s="19" t="str">
        <f t="shared" si="19"/>
        <v/>
      </c>
      <c r="E250" s="18"/>
      <c r="F250" s="21" t="str">
        <f t="shared" si="20"/>
        <v/>
      </c>
      <c r="G250" s="22" t="str">
        <f>IF(C250="","",IF(D250='Gear Train '!$Q$3,"-",VLOOKUP(C250,$P$14:$R$513,3,FALSE)))</f>
        <v/>
      </c>
      <c r="H250" s="22" t="str">
        <f>IF(C250="","",IF(OR(D250='Gear Train '!$Q$7,D250='Gear Train '!$Q$3,D250='Gear Train '!$Q$8),"-",VLOOKUP(C250,$P$14:$S$513,4,FALSE)))</f>
        <v/>
      </c>
      <c r="I250" s="23" t="str">
        <f>IF(C250="","",IF(OR(D250='Gear Train '!$Q$7,D250='Gear Train '!$Q$8,F250='Gear Train '!$Q$7),VLOOKUP(E250,$C$14:$L$513,7,FALSE),IF(D250='Gear Train '!$Q$3,VLOOKUP(C250,$P$14:$T$513,5,FALSE),VLOOKUP(E250,$C$14:$L$513,7,FALSE)*L250)))</f>
        <v/>
      </c>
      <c r="J250" s="23" t="str">
        <f>IF(C250="","",IF(OR(D250='Gear Train '!$Q$7,D250='Gear Train '!$Q$8,F250='Gear Train '!$Q$7),VLOOKUP(E250,$C$14:$L$513,8,FALSE),IF(D250='Gear Train '!$Q$3,E250/I250,VLOOKUP(E250,$C$14:$L$513,8,FALSE)/L250)))</f>
        <v/>
      </c>
      <c r="K250" s="23" t="str">
        <f t="shared" si="23"/>
        <v/>
      </c>
      <c r="L250" s="23" t="str">
        <f>IF(C250="","",IF(OR(D250='Gear Train '!$Q$7,D250='Gear Train '!$Q$8,F250='Gear Train '!$Q$7),VLOOKUP(E250,$C$14:$L$513,10,FALSE),IF(D250='Gear Train '!$Q$3,"-",IF(F250='Gear Train '!$Q$3,1,H250/VLOOKUP(E250,$P$14:$S$513,4,FALSE)))))</f>
        <v/>
      </c>
      <c r="M250" s="23" t="str">
        <f t="shared" si="21"/>
        <v/>
      </c>
      <c r="N250" s="24" t="str">
        <f t="shared" si="22"/>
        <v/>
      </c>
      <c r="P250" s="18"/>
      <c r="Q250" s="18"/>
      <c r="R250" s="25"/>
      <c r="S250" s="25"/>
      <c r="T250" s="25"/>
      <c r="AF250" s="1"/>
      <c r="AG250" s="1"/>
    </row>
    <row r="251" spans="2:33">
      <c r="B251" s="17"/>
      <c r="C251" s="18"/>
      <c r="D251" s="19" t="str">
        <f t="shared" si="19"/>
        <v/>
      </c>
      <c r="E251" s="18"/>
      <c r="F251" s="21" t="str">
        <f t="shared" si="20"/>
        <v/>
      </c>
      <c r="G251" s="22" t="str">
        <f>IF(C251="","",IF(D251='Gear Train '!$Q$3,"-",VLOOKUP(C251,$P$14:$R$513,3,FALSE)))</f>
        <v/>
      </c>
      <c r="H251" s="22" t="str">
        <f>IF(C251="","",IF(OR(D251='Gear Train '!$Q$7,D251='Gear Train '!$Q$3,D251='Gear Train '!$Q$8),"-",VLOOKUP(C251,$P$14:$S$513,4,FALSE)))</f>
        <v/>
      </c>
      <c r="I251" s="23" t="str">
        <f>IF(C251="","",IF(OR(D251='Gear Train '!$Q$7,D251='Gear Train '!$Q$8,F251='Gear Train '!$Q$7),VLOOKUP(E251,$C$14:$L$513,7,FALSE),IF(D251='Gear Train '!$Q$3,VLOOKUP(C251,$P$14:$T$513,5,FALSE),VLOOKUP(E251,$C$14:$L$513,7,FALSE)*L251)))</f>
        <v/>
      </c>
      <c r="J251" s="23" t="str">
        <f>IF(C251="","",IF(OR(D251='Gear Train '!$Q$7,D251='Gear Train '!$Q$8,F251='Gear Train '!$Q$7),VLOOKUP(E251,$C$14:$L$513,8,FALSE),IF(D251='Gear Train '!$Q$3,E251/I251,VLOOKUP(E251,$C$14:$L$513,8,FALSE)/L251)))</f>
        <v/>
      </c>
      <c r="K251" s="23" t="str">
        <f t="shared" si="23"/>
        <v/>
      </c>
      <c r="L251" s="23" t="str">
        <f>IF(C251="","",IF(OR(D251='Gear Train '!$Q$7,D251='Gear Train '!$Q$8,F251='Gear Train '!$Q$7),VLOOKUP(E251,$C$14:$L$513,10,FALSE),IF(D251='Gear Train '!$Q$3,"-",IF(F251='Gear Train '!$Q$3,1,H251/VLOOKUP(E251,$P$14:$S$513,4,FALSE)))))</f>
        <v/>
      </c>
      <c r="M251" s="23" t="str">
        <f t="shared" si="21"/>
        <v/>
      </c>
      <c r="N251" s="24" t="str">
        <f t="shared" si="22"/>
        <v/>
      </c>
      <c r="P251" s="18"/>
      <c r="Q251" s="18"/>
      <c r="R251" s="25"/>
      <c r="S251" s="25"/>
      <c r="T251" s="25"/>
      <c r="AF251" s="1"/>
      <c r="AG251" s="1"/>
    </row>
    <row r="252" spans="2:33">
      <c r="B252" s="17"/>
      <c r="C252" s="18"/>
      <c r="D252" s="19" t="str">
        <f t="shared" si="19"/>
        <v/>
      </c>
      <c r="E252" s="18"/>
      <c r="F252" s="21" t="str">
        <f t="shared" si="20"/>
        <v/>
      </c>
      <c r="G252" s="22" t="str">
        <f>IF(C252="","",IF(D252='Gear Train '!$Q$3,"-",VLOOKUP(C252,$P$14:$R$513,3,FALSE)))</f>
        <v/>
      </c>
      <c r="H252" s="22" t="str">
        <f>IF(C252="","",IF(OR(D252='Gear Train '!$Q$7,D252='Gear Train '!$Q$3,D252='Gear Train '!$Q$8),"-",VLOOKUP(C252,$P$14:$S$513,4,FALSE)))</f>
        <v/>
      </c>
      <c r="I252" s="23" t="str">
        <f>IF(C252="","",IF(OR(D252='Gear Train '!$Q$7,D252='Gear Train '!$Q$8,F252='Gear Train '!$Q$7),VLOOKUP(E252,$C$14:$L$513,7,FALSE),IF(D252='Gear Train '!$Q$3,VLOOKUP(C252,$P$14:$T$513,5,FALSE),VLOOKUP(E252,$C$14:$L$513,7,FALSE)*L252)))</f>
        <v/>
      </c>
      <c r="J252" s="23" t="str">
        <f>IF(C252="","",IF(OR(D252='Gear Train '!$Q$7,D252='Gear Train '!$Q$8,F252='Gear Train '!$Q$7),VLOOKUP(E252,$C$14:$L$513,8,FALSE),IF(D252='Gear Train '!$Q$3,E252/I252,VLOOKUP(E252,$C$14:$L$513,8,FALSE)/L252)))</f>
        <v/>
      </c>
      <c r="K252" s="23" t="str">
        <f t="shared" si="23"/>
        <v/>
      </c>
      <c r="L252" s="23" t="str">
        <f>IF(C252="","",IF(OR(D252='Gear Train '!$Q$7,D252='Gear Train '!$Q$8,F252='Gear Train '!$Q$7),VLOOKUP(E252,$C$14:$L$513,10,FALSE),IF(D252='Gear Train '!$Q$3,"-",IF(F252='Gear Train '!$Q$3,1,H252/VLOOKUP(E252,$P$14:$S$513,4,FALSE)))))</f>
        <v/>
      </c>
      <c r="M252" s="23" t="str">
        <f t="shared" si="21"/>
        <v/>
      </c>
      <c r="N252" s="24" t="str">
        <f t="shared" si="22"/>
        <v/>
      </c>
      <c r="P252" s="18"/>
      <c r="Q252" s="18"/>
      <c r="R252" s="25"/>
      <c r="S252" s="25"/>
      <c r="T252" s="25"/>
      <c r="AF252" s="1"/>
      <c r="AG252" s="1"/>
    </row>
    <row r="253" spans="2:33">
      <c r="B253" s="17"/>
      <c r="C253" s="18"/>
      <c r="D253" s="19" t="str">
        <f t="shared" si="19"/>
        <v/>
      </c>
      <c r="E253" s="18"/>
      <c r="F253" s="21" t="str">
        <f t="shared" si="20"/>
        <v/>
      </c>
      <c r="G253" s="22" t="str">
        <f>IF(C253="","",IF(D253='Gear Train '!$Q$3,"-",VLOOKUP(C253,$P$14:$R$513,3,FALSE)))</f>
        <v/>
      </c>
      <c r="H253" s="22" t="str">
        <f>IF(C253="","",IF(OR(D253='Gear Train '!$Q$7,D253='Gear Train '!$Q$3,D253='Gear Train '!$Q$8),"-",VLOOKUP(C253,$P$14:$S$513,4,FALSE)))</f>
        <v/>
      </c>
      <c r="I253" s="23" t="str">
        <f>IF(C253="","",IF(OR(D253='Gear Train '!$Q$7,D253='Gear Train '!$Q$8,F253='Gear Train '!$Q$7),VLOOKUP(E253,$C$14:$L$513,7,FALSE),IF(D253='Gear Train '!$Q$3,VLOOKUP(C253,$P$14:$T$513,5,FALSE),VLOOKUP(E253,$C$14:$L$513,7,FALSE)*L253)))</f>
        <v/>
      </c>
      <c r="J253" s="23" t="str">
        <f>IF(C253="","",IF(OR(D253='Gear Train '!$Q$7,D253='Gear Train '!$Q$8,F253='Gear Train '!$Q$7),VLOOKUP(E253,$C$14:$L$513,8,FALSE),IF(D253='Gear Train '!$Q$3,E253/I253,VLOOKUP(E253,$C$14:$L$513,8,FALSE)/L253)))</f>
        <v/>
      </c>
      <c r="K253" s="23" t="str">
        <f t="shared" si="23"/>
        <v/>
      </c>
      <c r="L253" s="23" t="str">
        <f>IF(C253="","",IF(OR(D253='Gear Train '!$Q$7,D253='Gear Train '!$Q$8,F253='Gear Train '!$Q$7),VLOOKUP(E253,$C$14:$L$513,10,FALSE),IF(D253='Gear Train '!$Q$3,"-",IF(F253='Gear Train '!$Q$3,1,H253/VLOOKUP(E253,$P$14:$S$513,4,FALSE)))))</f>
        <v/>
      </c>
      <c r="M253" s="23" t="str">
        <f t="shared" si="21"/>
        <v/>
      </c>
      <c r="N253" s="24" t="str">
        <f t="shared" si="22"/>
        <v/>
      </c>
      <c r="P253" s="18"/>
      <c r="Q253" s="18"/>
      <c r="R253" s="25"/>
      <c r="S253" s="25"/>
      <c r="T253" s="25"/>
      <c r="AF253" s="1"/>
      <c r="AG253" s="1"/>
    </row>
    <row r="254" spans="2:33">
      <c r="B254" s="17"/>
      <c r="C254" s="18"/>
      <c r="D254" s="19" t="str">
        <f t="shared" si="19"/>
        <v/>
      </c>
      <c r="E254" s="18"/>
      <c r="F254" s="21" t="str">
        <f t="shared" si="20"/>
        <v/>
      </c>
      <c r="G254" s="22" t="str">
        <f>IF(C254="","",IF(D254='Gear Train '!$Q$3,"-",VLOOKUP(C254,$P$14:$R$513,3,FALSE)))</f>
        <v/>
      </c>
      <c r="H254" s="22" t="str">
        <f>IF(C254="","",IF(OR(D254='Gear Train '!$Q$7,D254='Gear Train '!$Q$3,D254='Gear Train '!$Q$8),"-",VLOOKUP(C254,$P$14:$S$513,4,FALSE)))</f>
        <v/>
      </c>
      <c r="I254" s="23" t="str">
        <f>IF(C254="","",IF(OR(D254='Gear Train '!$Q$7,D254='Gear Train '!$Q$8,F254='Gear Train '!$Q$7),VLOOKUP(E254,$C$14:$L$513,7,FALSE),IF(D254='Gear Train '!$Q$3,VLOOKUP(C254,$P$14:$T$513,5,FALSE),VLOOKUP(E254,$C$14:$L$513,7,FALSE)*L254)))</f>
        <v/>
      </c>
      <c r="J254" s="23" t="str">
        <f>IF(C254="","",IF(OR(D254='Gear Train '!$Q$7,D254='Gear Train '!$Q$8,F254='Gear Train '!$Q$7),VLOOKUP(E254,$C$14:$L$513,8,FALSE),IF(D254='Gear Train '!$Q$3,E254/I254,VLOOKUP(E254,$C$14:$L$513,8,FALSE)/L254)))</f>
        <v/>
      </c>
      <c r="K254" s="23" t="str">
        <f t="shared" si="23"/>
        <v/>
      </c>
      <c r="L254" s="23" t="str">
        <f>IF(C254="","",IF(OR(D254='Gear Train '!$Q$7,D254='Gear Train '!$Q$8,F254='Gear Train '!$Q$7),VLOOKUP(E254,$C$14:$L$513,10,FALSE),IF(D254='Gear Train '!$Q$3,"-",IF(F254='Gear Train '!$Q$3,1,H254/VLOOKUP(E254,$P$14:$S$513,4,FALSE)))))</f>
        <v/>
      </c>
      <c r="M254" s="23" t="str">
        <f t="shared" si="21"/>
        <v/>
      </c>
      <c r="N254" s="24" t="str">
        <f t="shared" si="22"/>
        <v/>
      </c>
      <c r="P254" s="18"/>
      <c r="Q254" s="18"/>
      <c r="R254" s="25"/>
      <c r="S254" s="25"/>
      <c r="T254" s="25"/>
      <c r="AF254" s="1"/>
      <c r="AG254" s="1"/>
    </row>
    <row r="255" spans="2:33">
      <c r="B255" s="17"/>
      <c r="C255" s="18"/>
      <c r="D255" s="19" t="str">
        <f t="shared" si="19"/>
        <v/>
      </c>
      <c r="E255" s="18"/>
      <c r="F255" s="21" t="str">
        <f t="shared" si="20"/>
        <v/>
      </c>
      <c r="G255" s="22" t="str">
        <f>IF(C255="","",IF(D255='Gear Train '!$Q$3,"-",VLOOKUP(C255,$P$14:$R$513,3,FALSE)))</f>
        <v/>
      </c>
      <c r="H255" s="22" t="str">
        <f>IF(C255="","",IF(OR(D255='Gear Train '!$Q$7,D255='Gear Train '!$Q$3,D255='Gear Train '!$Q$8),"-",VLOOKUP(C255,$P$14:$S$513,4,FALSE)))</f>
        <v/>
      </c>
      <c r="I255" s="23" t="str">
        <f>IF(C255="","",IF(OR(D255='Gear Train '!$Q$7,D255='Gear Train '!$Q$8,F255='Gear Train '!$Q$7),VLOOKUP(E255,$C$14:$L$513,7,FALSE),IF(D255='Gear Train '!$Q$3,VLOOKUP(C255,$P$14:$T$513,5,FALSE),VLOOKUP(E255,$C$14:$L$513,7,FALSE)*L255)))</f>
        <v/>
      </c>
      <c r="J255" s="23" t="str">
        <f>IF(C255="","",IF(OR(D255='Gear Train '!$Q$7,D255='Gear Train '!$Q$8,F255='Gear Train '!$Q$7),VLOOKUP(E255,$C$14:$L$513,8,FALSE),IF(D255='Gear Train '!$Q$3,E255/I255,VLOOKUP(E255,$C$14:$L$513,8,FALSE)/L255)))</f>
        <v/>
      </c>
      <c r="K255" s="23" t="str">
        <f t="shared" si="23"/>
        <v/>
      </c>
      <c r="L255" s="23" t="str">
        <f>IF(C255="","",IF(OR(D255='Gear Train '!$Q$7,D255='Gear Train '!$Q$8,F255='Gear Train '!$Q$7),VLOOKUP(E255,$C$14:$L$513,10,FALSE),IF(D255='Gear Train '!$Q$3,"-",IF(F255='Gear Train '!$Q$3,1,H255/VLOOKUP(E255,$P$14:$S$513,4,FALSE)))))</f>
        <v/>
      </c>
      <c r="M255" s="23" t="str">
        <f t="shared" si="21"/>
        <v/>
      </c>
      <c r="N255" s="24" t="str">
        <f t="shared" si="22"/>
        <v/>
      </c>
      <c r="P255" s="18"/>
      <c r="Q255" s="18"/>
      <c r="R255" s="25"/>
      <c r="S255" s="25"/>
      <c r="T255" s="25"/>
      <c r="AF255" s="1"/>
      <c r="AG255" s="1"/>
    </row>
    <row r="256" spans="2:33">
      <c r="B256" s="17"/>
      <c r="C256" s="18"/>
      <c r="D256" s="19" t="str">
        <f t="shared" si="19"/>
        <v/>
      </c>
      <c r="E256" s="18"/>
      <c r="F256" s="21" t="str">
        <f t="shared" si="20"/>
        <v/>
      </c>
      <c r="G256" s="22" t="str">
        <f>IF(C256="","",IF(D256='Gear Train '!$Q$3,"-",VLOOKUP(C256,$P$14:$R$513,3,FALSE)))</f>
        <v/>
      </c>
      <c r="H256" s="22" t="str">
        <f>IF(C256="","",IF(OR(D256='Gear Train '!$Q$7,D256='Gear Train '!$Q$3,D256='Gear Train '!$Q$8),"-",VLOOKUP(C256,$P$14:$S$513,4,FALSE)))</f>
        <v/>
      </c>
      <c r="I256" s="23" t="str">
        <f>IF(C256="","",IF(OR(D256='Gear Train '!$Q$7,D256='Gear Train '!$Q$8,F256='Gear Train '!$Q$7),VLOOKUP(E256,$C$14:$L$513,7,FALSE),IF(D256='Gear Train '!$Q$3,VLOOKUP(C256,$P$14:$T$513,5,FALSE),VLOOKUP(E256,$C$14:$L$513,7,FALSE)*L256)))</f>
        <v/>
      </c>
      <c r="J256" s="23" t="str">
        <f>IF(C256="","",IF(OR(D256='Gear Train '!$Q$7,D256='Gear Train '!$Q$8,F256='Gear Train '!$Q$7),VLOOKUP(E256,$C$14:$L$513,8,FALSE),IF(D256='Gear Train '!$Q$3,E256/I256,VLOOKUP(E256,$C$14:$L$513,8,FALSE)/L256)))</f>
        <v/>
      </c>
      <c r="K256" s="23" t="str">
        <f t="shared" si="23"/>
        <v/>
      </c>
      <c r="L256" s="23" t="str">
        <f>IF(C256="","",IF(OR(D256='Gear Train '!$Q$7,D256='Gear Train '!$Q$8,F256='Gear Train '!$Q$7),VLOOKUP(E256,$C$14:$L$513,10,FALSE),IF(D256='Gear Train '!$Q$3,"-",IF(F256='Gear Train '!$Q$3,1,H256/VLOOKUP(E256,$P$14:$S$513,4,FALSE)))))</f>
        <v/>
      </c>
      <c r="M256" s="23" t="str">
        <f t="shared" si="21"/>
        <v/>
      </c>
      <c r="N256" s="24" t="str">
        <f t="shared" si="22"/>
        <v/>
      </c>
      <c r="P256" s="18"/>
      <c r="Q256" s="18"/>
      <c r="R256" s="25"/>
      <c r="S256" s="25"/>
      <c r="T256" s="25"/>
      <c r="AF256" s="1"/>
      <c r="AG256" s="1"/>
    </row>
    <row r="257" spans="2:33">
      <c r="B257" s="17"/>
      <c r="C257" s="18"/>
      <c r="D257" s="19" t="str">
        <f t="shared" si="19"/>
        <v/>
      </c>
      <c r="E257" s="18"/>
      <c r="F257" s="21" t="str">
        <f t="shared" si="20"/>
        <v/>
      </c>
      <c r="G257" s="22" t="str">
        <f>IF(C257="","",IF(D257='Gear Train '!$Q$3,"-",VLOOKUP(C257,$P$14:$R$513,3,FALSE)))</f>
        <v/>
      </c>
      <c r="H257" s="22" t="str">
        <f>IF(C257="","",IF(OR(D257='Gear Train '!$Q$7,D257='Gear Train '!$Q$3,D257='Gear Train '!$Q$8),"-",VLOOKUP(C257,$P$14:$S$513,4,FALSE)))</f>
        <v/>
      </c>
      <c r="I257" s="23" t="str">
        <f>IF(C257="","",IF(OR(D257='Gear Train '!$Q$7,D257='Gear Train '!$Q$8,F257='Gear Train '!$Q$7),VLOOKUP(E257,$C$14:$L$513,7,FALSE),IF(D257='Gear Train '!$Q$3,VLOOKUP(C257,$P$14:$T$513,5,FALSE),VLOOKUP(E257,$C$14:$L$513,7,FALSE)*L257)))</f>
        <v/>
      </c>
      <c r="J257" s="23" t="str">
        <f>IF(C257="","",IF(OR(D257='Gear Train '!$Q$7,D257='Gear Train '!$Q$8,F257='Gear Train '!$Q$7),VLOOKUP(E257,$C$14:$L$513,8,FALSE),IF(D257='Gear Train '!$Q$3,E257/I257,VLOOKUP(E257,$C$14:$L$513,8,FALSE)/L257)))</f>
        <v/>
      </c>
      <c r="K257" s="23" t="str">
        <f t="shared" si="23"/>
        <v/>
      </c>
      <c r="L257" s="23" t="str">
        <f>IF(C257="","",IF(OR(D257='Gear Train '!$Q$7,D257='Gear Train '!$Q$8,F257='Gear Train '!$Q$7),VLOOKUP(E257,$C$14:$L$513,10,FALSE),IF(D257='Gear Train '!$Q$3,"-",IF(F257='Gear Train '!$Q$3,1,H257/VLOOKUP(E257,$P$14:$S$513,4,FALSE)))))</f>
        <v/>
      </c>
      <c r="M257" s="23" t="str">
        <f t="shared" si="21"/>
        <v/>
      </c>
      <c r="N257" s="24" t="str">
        <f t="shared" si="22"/>
        <v/>
      </c>
      <c r="P257" s="18"/>
      <c r="Q257" s="18"/>
      <c r="R257" s="25"/>
      <c r="S257" s="25"/>
      <c r="T257" s="25"/>
      <c r="AF257" s="1"/>
      <c r="AG257" s="1"/>
    </row>
    <row r="258" spans="2:33">
      <c r="B258" s="17"/>
      <c r="C258" s="18"/>
      <c r="D258" s="19" t="str">
        <f t="shared" si="19"/>
        <v/>
      </c>
      <c r="E258" s="18"/>
      <c r="F258" s="21" t="str">
        <f t="shared" si="20"/>
        <v/>
      </c>
      <c r="G258" s="22" t="str">
        <f>IF(C258="","",IF(D258='Gear Train '!$Q$3,"-",VLOOKUP(C258,$P$14:$R$513,3,FALSE)))</f>
        <v/>
      </c>
      <c r="H258" s="22" t="str">
        <f>IF(C258="","",IF(OR(D258='Gear Train '!$Q$7,D258='Gear Train '!$Q$3,D258='Gear Train '!$Q$8),"-",VLOOKUP(C258,$P$14:$S$513,4,FALSE)))</f>
        <v/>
      </c>
      <c r="I258" s="23" t="str">
        <f>IF(C258="","",IF(OR(D258='Gear Train '!$Q$7,D258='Gear Train '!$Q$8,F258='Gear Train '!$Q$7),VLOOKUP(E258,$C$14:$L$513,7,FALSE),IF(D258='Gear Train '!$Q$3,VLOOKUP(C258,$P$14:$T$513,5,FALSE),VLOOKUP(E258,$C$14:$L$513,7,FALSE)*L258)))</f>
        <v/>
      </c>
      <c r="J258" s="23" t="str">
        <f>IF(C258="","",IF(OR(D258='Gear Train '!$Q$7,D258='Gear Train '!$Q$8,F258='Gear Train '!$Q$7),VLOOKUP(E258,$C$14:$L$513,8,FALSE),IF(D258='Gear Train '!$Q$3,E258/I258,VLOOKUP(E258,$C$14:$L$513,8,FALSE)/L258)))</f>
        <v/>
      </c>
      <c r="K258" s="23" t="str">
        <f t="shared" si="23"/>
        <v/>
      </c>
      <c r="L258" s="23" t="str">
        <f>IF(C258="","",IF(OR(D258='Gear Train '!$Q$7,D258='Gear Train '!$Q$8,F258='Gear Train '!$Q$7),VLOOKUP(E258,$C$14:$L$513,10,FALSE),IF(D258='Gear Train '!$Q$3,"-",IF(F258='Gear Train '!$Q$3,1,H258/VLOOKUP(E258,$P$14:$S$513,4,FALSE)))))</f>
        <v/>
      </c>
      <c r="M258" s="23" t="str">
        <f t="shared" si="21"/>
        <v/>
      </c>
      <c r="N258" s="24" t="str">
        <f t="shared" si="22"/>
        <v/>
      </c>
      <c r="P258" s="18"/>
      <c r="Q258" s="18"/>
      <c r="R258" s="25"/>
      <c r="S258" s="25"/>
      <c r="T258" s="25"/>
      <c r="AF258" s="1"/>
      <c r="AG258" s="1"/>
    </row>
    <row r="259" spans="2:33">
      <c r="B259" s="17"/>
      <c r="C259" s="18"/>
      <c r="D259" s="19" t="str">
        <f t="shared" si="19"/>
        <v/>
      </c>
      <c r="E259" s="18"/>
      <c r="F259" s="21" t="str">
        <f t="shared" si="20"/>
        <v/>
      </c>
      <c r="G259" s="22" t="str">
        <f>IF(C259="","",IF(D259='Gear Train '!$Q$3,"-",VLOOKUP(C259,$P$14:$R$513,3,FALSE)))</f>
        <v/>
      </c>
      <c r="H259" s="22" t="str">
        <f>IF(C259="","",IF(OR(D259='Gear Train '!$Q$7,D259='Gear Train '!$Q$3,D259='Gear Train '!$Q$8),"-",VLOOKUP(C259,$P$14:$S$513,4,FALSE)))</f>
        <v/>
      </c>
      <c r="I259" s="23" t="str">
        <f>IF(C259="","",IF(OR(D259='Gear Train '!$Q$7,D259='Gear Train '!$Q$8,F259='Gear Train '!$Q$7),VLOOKUP(E259,$C$14:$L$513,7,FALSE),IF(D259='Gear Train '!$Q$3,VLOOKUP(C259,$P$14:$T$513,5,FALSE),VLOOKUP(E259,$C$14:$L$513,7,FALSE)*L259)))</f>
        <v/>
      </c>
      <c r="J259" s="23" t="str">
        <f>IF(C259="","",IF(OR(D259='Gear Train '!$Q$7,D259='Gear Train '!$Q$8,F259='Gear Train '!$Q$7),VLOOKUP(E259,$C$14:$L$513,8,FALSE),IF(D259='Gear Train '!$Q$3,E259/I259,VLOOKUP(E259,$C$14:$L$513,8,FALSE)/L259)))</f>
        <v/>
      </c>
      <c r="K259" s="23" t="str">
        <f t="shared" si="23"/>
        <v/>
      </c>
      <c r="L259" s="23" t="str">
        <f>IF(C259="","",IF(OR(D259='Gear Train '!$Q$7,D259='Gear Train '!$Q$8,F259='Gear Train '!$Q$7),VLOOKUP(E259,$C$14:$L$513,10,FALSE),IF(D259='Gear Train '!$Q$3,"-",IF(F259='Gear Train '!$Q$3,1,H259/VLOOKUP(E259,$P$14:$S$513,4,FALSE)))))</f>
        <v/>
      </c>
      <c r="M259" s="23" t="str">
        <f t="shared" si="21"/>
        <v/>
      </c>
      <c r="N259" s="24" t="str">
        <f t="shared" si="22"/>
        <v/>
      </c>
      <c r="P259" s="18"/>
      <c r="Q259" s="18"/>
      <c r="R259" s="25"/>
      <c r="S259" s="25"/>
      <c r="T259" s="25"/>
      <c r="AF259" s="1"/>
      <c r="AG259" s="1"/>
    </row>
    <row r="260" spans="2:33">
      <c r="B260" s="17"/>
      <c r="C260" s="18"/>
      <c r="D260" s="19" t="str">
        <f t="shared" si="19"/>
        <v/>
      </c>
      <c r="E260" s="18"/>
      <c r="F260" s="21" t="str">
        <f t="shared" si="20"/>
        <v/>
      </c>
      <c r="G260" s="22" t="str">
        <f>IF(C260="","",IF(D260='Gear Train '!$Q$3,"-",VLOOKUP(C260,$P$14:$R$513,3,FALSE)))</f>
        <v/>
      </c>
      <c r="H260" s="22" t="str">
        <f>IF(C260="","",IF(OR(D260='Gear Train '!$Q$7,D260='Gear Train '!$Q$3,D260='Gear Train '!$Q$8),"-",VLOOKUP(C260,$P$14:$S$513,4,FALSE)))</f>
        <v/>
      </c>
      <c r="I260" s="23" t="str">
        <f>IF(C260="","",IF(OR(D260='Gear Train '!$Q$7,D260='Gear Train '!$Q$8,F260='Gear Train '!$Q$7),VLOOKUP(E260,$C$14:$L$513,7,FALSE),IF(D260='Gear Train '!$Q$3,VLOOKUP(C260,$P$14:$T$513,5,FALSE),VLOOKUP(E260,$C$14:$L$513,7,FALSE)*L260)))</f>
        <v/>
      </c>
      <c r="J260" s="23" t="str">
        <f>IF(C260="","",IF(OR(D260='Gear Train '!$Q$7,D260='Gear Train '!$Q$8,F260='Gear Train '!$Q$7),VLOOKUP(E260,$C$14:$L$513,8,FALSE),IF(D260='Gear Train '!$Q$3,E260/I260,VLOOKUP(E260,$C$14:$L$513,8,FALSE)/L260)))</f>
        <v/>
      </c>
      <c r="K260" s="23" t="str">
        <f t="shared" si="23"/>
        <v/>
      </c>
      <c r="L260" s="23" t="str">
        <f>IF(C260="","",IF(OR(D260='Gear Train '!$Q$7,D260='Gear Train '!$Q$8,F260='Gear Train '!$Q$7),VLOOKUP(E260,$C$14:$L$513,10,FALSE),IF(D260='Gear Train '!$Q$3,"-",IF(F260='Gear Train '!$Q$3,1,H260/VLOOKUP(E260,$P$14:$S$513,4,FALSE)))))</f>
        <v/>
      </c>
      <c r="M260" s="23" t="str">
        <f t="shared" si="21"/>
        <v/>
      </c>
      <c r="N260" s="24" t="str">
        <f t="shared" si="22"/>
        <v/>
      </c>
      <c r="P260" s="18"/>
      <c r="Q260" s="18"/>
      <c r="R260" s="25"/>
      <c r="S260" s="25"/>
      <c r="T260" s="25"/>
      <c r="AF260" s="1"/>
      <c r="AG260" s="1"/>
    </row>
    <row r="261" spans="2:33">
      <c r="B261" s="17"/>
      <c r="C261" s="18"/>
      <c r="D261" s="19" t="str">
        <f t="shared" si="19"/>
        <v/>
      </c>
      <c r="E261" s="18"/>
      <c r="F261" s="21" t="str">
        <f t="shared" si="20"/>
        <v/>
      </c>
      <c r="G261" s="22" t="str">
        <f>IF(C261="","",IF(D261='Gear Train '!$Q$3,"-",VLOOKUP(C261,$P$14:$R$513,3,FALSE)))</f>
        <v/>
      </c>
      <c r="H261" s="22" t="str">
        <f>IF(C261="","",IF(OR(D261='Gear Train '!$Q$7,D261='Gear Train '!$Q$3,D261='Gear Train '!$Q$8),"-",VLOOKUP(C261,$P$14:$S$513,4,FALSE)))</f>
        <v/>
      </c>
      <c r="I261" s="23" t="str">
        <f>IF(C261="","",IF(OR(D261='Gear Train '!$Q$7,D261='Gear Train '!$Q$8,F261='Gear Train '!$Q$7),VLOOKUP(E261,$C$14:$L$513,7,FALSE),IF(D261='Gear Train '!$Q$3,VLOOKUP(C261,$P$14:$T$513,5,FALSE),VLOOKUP(E261,$C$14:$L$513,7,FALSE)*L261)))</f>
        <v/>
      </c>
      <c r="J261" s="23" t="str">
        <f>IF(C261="","",IF(OR(D261='Gear Train '!$Q$7,D261='Gear Train '!$Q$8,F261='Gear Train '!$Q$7),VLOOKUP(E261,$C$14:$L$513,8,FALSE),IF(D261='Gear Train '!$Q$3,E261/I261,VLOOKUP(E261,$C$14:$L$513,8,FALSE)/L261)))</f>
        <v/>
      </c>
      <c r="K261" s="23" t="str">
        <f t="shared" si="23"/>
        <v/>
      </c>
      <c r="L261" s="23" t="str">
        <f>IF(C261="","",IF(OR(D261='Gear Train '!$Q$7,D261='Gear Train '!$Q$8,F261='Gear Train '!$Q$7),VLOOKUP(E261,$C$14:$L$513,10,FALSE),IF(D261='Gear Train '!$Q$3,"-",IF(F261='Gear Train '!$Q$3,1,H261/VLOOKUP(E261,$P$14:$S$513,4,FALSE)))))</f>
        <v/>
      </c>
      <c r="M261" s="23" t="str">
        <f t="shared" si="21"/>
        <v/>
      </c>
      <c r="N261" s="24" t="str">
        <f t="shared" si="22"/>
        <v/>
      </c>
      <c r="P261" s="18"/>
      <c r="Q261" s="18"/>
      <c r="R261" s="25"/>
      <c r="S261" s="25"/>
      <c r="T261" s="25"/>
      <c r="AF261" s="1"/>
      <c r="AG261" s="1"/>
    </row>
    <row r="262" spans="2:33">
      <c r="B262" s="17"/>
      <c r="C262" s="18"/>
      <c r="D262" s="19" t="str">
        <f t="shared" si="19"/>
        <v/>
      </c>
      <c r="E262" s="18"/>
      <c r="F262" s="21" t="str">
        <f t="shared" si="20"/>
        <v/>
      </c>
      <c r="G262" s="22" t="str">
        <f>IF(C262="","",IF(D262='Gear Train '!$Q$3,"-",VLOOKUP(C262,$P$14:$R$513,3,FALSE)))</f>
        <v/>
      </c>
      <c r="H262" s="22" t="str">
        <f>IF(C262="","",IF(OR(D262='Gear Train '!$Q$7,D262='Gear Train '!$Q$3,D262='Gear Train '!$Q$8),"-",VLOOKUP(C262,$P$14:$S$513,4,FALSE)))</f>
        <v/>
      </c>
      <c r="I262" s="23" t="str">
        <f>IF(C262="","",IF(OR(D262='Gear Train '!$Q$7,D262='Gear Train '!$Q$8,F262='Gear Train '!$Q$7),VLOOKUP(E262,$C$14:$L$513,7,FALSE),IF(D262='Gear Train '!$Q$3,VLOOKUP(C262,$P$14:$T$513,5,FALSE),VLOOKUP(E262,$C$14:$L$513,7,FALSE)*L262)))</f>
        <v/>
      </c>
      <c r="J262" s="23" t="str">
        <f>IF(C262="","",IF(OR(D262='Gear Train '!$Q$7,D262='Gear Train '!$Q$8,F262='Gear Train '!$Q$7),VLOOKUP(E262,$C$14:$L$513,8,FALSE),IF(D262='Gear Train '!$Q$3,E262/I262,VLOOKUP(E262,$C$14:$L$513,8,FALSE)/L262)))</f>
        <v/>
      </c>
      <c r="K262" s="23" t="str">
        <f t="shared" si="23"/>
        <v/>
      </c>
      <c r="L262" s="23" t="str">
        <f>IF(C262="","",IF(OR(D262='Gear Train '!$Q$7,D262='Gear Train '!$Q$8,F262='Gear Train '!$Q$7),VLOOKUP(E262,$C$14:$L$513,10,FALSE),IF(D262='Gear Train '!$Q$3,"-",IF(F262='Gear Train '!$Q$3,1,H262/VLOOKUP(E262,$P$14:$S$513,4,FALSE)))))</f>
        <v/>
      </c>
      <c r="M262" s="23" t="str">
        <f t="shared" si="21"/>
        <v/>
      </c>
      <c r="N262" s="24" t="str">
        <f t="shared" si="22"/>
        <v/>
      </c>
      <c r="P262" s="18"/>
      <c r="Q262" s="18"/>
      <c r="R262" s="25"/>
      <c r="S262" s="25"/>
      <c r="T262" s="25"/>
      <c r="AF262" s="1"/>
      <c r="AG262" s="1"/>
    </row>
    <row r="263" spans="2:33">
      <c r="B263" s="17"/>
      <c r="C263" s="18"/>
      <c r="D263" s="19" t="str">
        <f t="shared" si="19"/>
        <v/>
      </c>
      <c r="E263" s="18"/>
      <c r="F263" s="21" t="str">
        <f t="shared" si="20"/>
        <v/>
      </c>
      <c r="G263" s="22" t="str">
        <f>IF(C263="","",IF(D263='Gear Train '!$Q$3,"-",VLOOKUP(C263,$P$14:$R$513,3,FALSE)))</f>
        <v/>
      </c>
      <c r="H263" s="22" t="str">
        <f>IF(C263="","",IF(OR(D263='Gear Train '!$Q$7,D263='Gear Train '!$Q$3,D263='Gear Train '!$Q$8),"-",VLOOKUP(C263,$P$14:$S$513,4,FALSE)))</f>
        <v/>
      </c>
      <c r="I263" s="23" t="str">
        <f>IF(C263="","",IF(OR(D263='Gear Train '!$Q$7,D263='Gear Train '!$Q$8,F263='Gear Train '!$Q$7),VLOOKUP(E263,$C$14:$L$513,7,FALSE),IF(D263='Gear Train '!$Q$3,VLOOKUP(C263,$P$14:$T$513,5,FALSE),VLOOKUP(E263,$C$14:$L$513,7,FALSE)*L263)))</f>
        <v/>
      </c>
      <c r="J263" s="23" t="str">
        <f>IF(C263="","",IF(OR(D263='Gear Train '!$Q$7,D263='Gear Train '!$Q$8,F263='Gear Train '!$Q$7),VLOOKUP(E263,$C$14:$L$513,8,FALSE),IF(D263='Gear Train '!$Q$3,E263/I263,VLOOKUP(E263,$C$14:$L$513,8,FALSE)/L263)))</f>
        <v/>
      </c>
      <c r="K263" s="23" t="str">
        <f t="shared" si="23"/>
        <v/>
      </c>
      <c r="L263" s="23" t="str">
        <f>IF(C263="","",IF(OR(D263='Gear Train '!$Q$7,D263='Gear Train '!$Q$8,F263='Gear Train '!$Q$7),VLOOKUP(E263,$C$14:$L$513,10,FALSE),IF(D263='Gear Train '!$Q$3,"-",IF(F263='Gear Train '!$Q$3,1,H263/VLOOKUP(E263,$P$14:$S$513,4,FALSE)))))</f>
        <v/>
      </c>
      <c r="M263" s="23" t="str">
        <f t="shared" si="21"/>
        <v/>
      </c>
      <c r="N263" s="24" t="str">
        <f t="shared" si="22"/>
        <v/>
      </c>
      <c r="P263" s="18"/>
      <c r="Q263" s="18"/>
      <c r="R263" s="25"/>
      <c r="S263" s="25"/>
      <c r="T263" s="25"/>
      <c r="AF263" s="1"/>
      <c r="AG263" s="1"/>
    </row>
    <row r="264" spans="2:33">
      <c r="B264" s="17"/>
      <c r="C264" s="18"/>
      <c r="D264" s="19" t="str">
        <f t="shared" si="19"/>
        <v/>
      </c>
      <c r="E264" s="18"/>
      <c r="F264" s="21" t="str">
        <f t="shared" si="20"/>
        <v/>
      </c>
      <c r="G264" s="22" t="str">
        <f>IF(C264="","",IF(D264='Gear Train '!$Q$3,"-",VLOOKUP(C264,$P$14:$R$513,3,FALSE)))</f>
        <v/>
      </c>
      <c r="H264" s="22" t="str">
        <f>IF(C264="","",IF(OR(D264='Gear Train '!$Q$7,D264='Gear Train '!$Q$3,D264='Gear Train '!$Q$8),"-",VLOOKUP(C264,$P$14:$S$513,4,FALSE)))</f>
        <v/>
      </c>
      <c r="I264" s="23" t="str">
        <f>IF(C264="","",IF(OR(D264='Gear Train '!$Q$7,D264='Gear Train '!$Q$8,F264='Gear Train '!$Q$7),VLOOKUP(E264,$C$14:$L$513,7,FALSE),IF(D264='Gear Train '!$Q$3,VLOOKUP(C264,$P$14:$T$513,5,FALSE),VLOOKUP(E264,$C$14:$L$513,7,FALSE)*L264)))</f>
        <v/>
      </c>
      <c r="J264" s="23" t="str">
        <f>IF(C264="","",IF(OR(D264='Gear Train '!$Q$7,D264='Gear Train '!$Q$8,F264='Gear Train '!$Q$7),VLOOKUP(E264,$C$14:$L$513,8,FALSE),IF(D264='Gear Train '!$Q$3,E264/I264,VLOOKUP(E264,$C$14:$L$513,8,FALSE)/L264)))</f>
        <v/>
      </c>
      <c r="K264" s="23" t="str">
        <f t="shared" si="23"/>
        <v/>
      </c>
      <c r="L264" s="23" t="str">
        <f>IF(C264="","",IF(OR(D264='Gear Train '!$Q$7,D264='Gear Train '!$Q$8,F264='Gear Train '!$Q$7),VLOOKUP(E264,$C$14:$L$513,10,FALSE),IF(D264='Gear Train '!$Q$3,"-",IF(F264='Gear Train '!$Q$3,1,H264/VLOOKUP(E264,$P$14:$S$513,4,FALSE)))))</f>
        <v/>
      </c>
      <c r="M264" s="23" t="str">
        <f t="shared" si="21"/>
        <v/>
      </c>
      <c r="N264" s="24" t="str">
        <f t="shared" si="22"/>
        <v/>
      </c>
      <c r="P264" s="18"/>
      <c r="Q264" s="18"/>
      <c r="R264" s="25"/>
      <c r="S264" s="25"/>
      <c r="T264" s="25"/>
      <c r="AF264" s="1"/>
      <c r="AG264" s="1"/>
    </row>
    <row r="265" spans="2:33">
      <c r="B265" s="17"/>
      <c r="C265" s="18"/>
      <c r="D265" s="19" t="str">
        <f t="shared" si="19"/>
        <v/>
      </c>
      <c r="E265" s="18"/>
      <c r="F265" s="21" t="str">
        <f t="shared" si="20"/>
        <v/>
      </c>
      <c r="G265" s="22" t="str">
        <f>IF(C265="","",IF(D265='Gear Train '!$Q$3,"-",VLOOKUP(C265,$P$14:$R$513,3,FALSE)))</f>
        <v/>
      </c>
      <c r="H265" s="22" t="str">
        <f>IF(C265="","",IF(OR(D265='Gear Train '!$Q$7,D265='Gear Train '!$Q$3,D265='Gear Train '!$Q$8),"-",VLOOKUP(C265,$P$14:$S$513,4,FALSE)))</f>
        <v/>
      </c>
      <c r="I265" s="23" t="str">
        <f>IF(C265="","",IF(OR(D265='Gear Train '!$Q$7,D265='Gear Train '!$Q$8,F265='Gear Train '!$Q$7),VLOOKUP(E265,$C$14:$L$513,7,FALSE),IF(D265='Gear Train '!$Q$3,VLOOKUP(C265,$P$14:$T$513,5,FALSE),VLOOKUP(E265,$C$14:$L$513,7,FALSE)*L265)))</f>
        <v/>
      </c>
      <c r="J265" s="23" t="str">
        <f>IF(C265="","",IF(OR(D265='Gear Train '!$Q$7,D265='Gear Train '!$Q$8,F265='Gear Train '!$Q$7),VLOOKUP(E265,$C$14:$L$513,8,FALSE),IF(D265='Gear Train '!$Q$3,E265/I265,VLOOKUP(E265,$C$14:$L$513,8,FALSE)/L265)))</f>
        <v/>
      </c>
      <c r="K265" s="23" t="str">
        <f t="shared" si="23"/>
        <v/>
      </c>
      <c r="L265" s="23" t="str">
        <f>IF(C265="","",IF(OR(D265='Gear Train '!$Q$7,D265='Gear Train '!$Q$8,F265='Gear Train '!$Q$7),VLOOKUP(E265,$C$14:$L$513,10,FALSE),IF(D265='Gear Train '!$Q$3,"-",IF(F265='Gear Train '!$Q$3,1,H265/VLOOKUP(E265,$P$14:$S$513,4,FALSE)))))</f>
        <v/>
      </c>
      <c r="M265" s="23" t="str">
        <f t="shared" si="21"/>
        <v/>
      </c>
      <c r="N265" s="24" t="str">
        <f t="shared" si="22"/>
        <v/>
      </c>
      <c r="P265" s="18"/>
      <c r="Q265" s="18"/>
      <c r="R265" s="25"/>
      <c r="S265" s="25"/>
      <c r="T265" s="25"/>
      <c r="AF265" s="1"/>
      <c r="AG265" s="1"/>
    </row>
    <row r="266" spans="2:33">
      <c r="B266" s="17"/>
      <c r="C266" s="18"/>
      <c r="D266" s="19" t="str">
        <f t="shared" si="19"/>
        <v/>
      </c>
      <c r="E266" s="18"/>
      <c r="F266" s="21" t="str">
        <f t="shared" si="20"/>
        <v/>
      </c>
      <c r="G266" s="22" t="str">
        <f>IF(C266="","",IF(D266='Gear Train '!$Q$3,"-",VLOOKUP(C266,$P$14:$R$513,3,FALSE)))</f>
        <v/>
      </c>
      <c r="H266" s="22" t="str">
        <f>IF(C266="","",IF(OR(D266='Gear Train '!$Q$7,D266='Gear Train '!$Q$3,D266='Gear Train '!$Q$8),"-",VLOOKUP(C266,$P$14:$S$513,4,FALSE)))</f>
        <v/>
      </c>
      <c r="I266" s="23" t="str">
        <f>IF(C266="","",IF(OR(D266='Gear Train '!$Q$7,D266='Gear Train '!$Q$8,F266='Gear Train '!$Q$7),VLOOKUP(E266,$C$14:$L$513,7,FALSE),IF(D266='Gear Train '!$Q$3,VLOOKUP(C266,$P$14:$T$513,5,FALSE),VLOOKUP(E266,$C$14:$L$513,7,FALSE)*L266)))</f>
        <v/>
      </c>
      <c r="J266" s="23" t="str">
        <f>IF(C266="","",IF(OR(D266='Gear Train '!$Q$7,D266='Gear Train '!$Q$8,F266='Gear Train '!$Q$7),VLOOKUP(E266,$C$14:$L$513,8,FALSE),IF(D266='Gear Train '!$Q$3,E266/I266,VLOOKUP(E266,$C$14:$L$513,8,FALSE)/L266)))</f>
        <v/>
      </c>
      <c r="K266" s="23" t="str">
        <f t="shared" si="23"/>
        <v/>
      </c>
      <c r="L266" s="23" t="str">
        <f>IF(C266="","",IF(OR(D266='Gear Train '!$Q$7,D266='Gear Train '!$Q$8,F266='Gear Train '!$Q$7),VLOOKUP(E266,$C$14:$L$513,10,FALSE),IF(D266='Gear Train '!$Q$3,"-",IF(F266='Gear Train '!$Q$3,1,H266/VLOOKUP(E266,$P$14:$S$513,4,FALSE)))))</f>
        <v/>
      </c>
      <c r="M266" s="23" t="str">
        <f t="shared" si="21"/>
        <v/>
      </c>
      <c r="N266" s="24" t="str">
        <f t="shared" si="22"/>
        <v/>
      </c>
      <c r="P266" s="18"/>
      <c r="Q266" s="18"/>
      <c r="R266" s="25"/>
      <c r="S266" s="25"/>
      <c r="T266" s="25"/>
      <c r="AF266" s="1"/>
      <c r="AG266" s="1"/>
    </row>
    <row r="267" spans="2:33">
      <c r="B267" s="17"/>
      <c r="C267" s="18"/>
      <c r="D267" s="19" t="str">
        <f t="shared" si="19"/>
        <v/>
      </c>
      <c r="E267" s="18"/>
      <c r="F267" s="21" t="str">
        <f t="shared" si="20"/>
        <v/>
      </c>
      <c r="G267" s="22" t="str">
        <f>IF(C267="","",IF(D267='Gear Train '!$Q$3,"-",VLOOKUP(C267,$P$14:$R$513,3,FALSE)))</f>
        <v/>
      </c>
      <c r="H267" s="22" t="str">
        <f>IF(C267="","",IF(OR(D267='Gear Train '!$Q$7,D267='Gear Train '!$Q$3,D267='Gear Train '!$Q$8),"-",VLOOKUP(C267,$P$14:$S$513,4,FALSE)))</f>
        <v/>
      </c>
      <c r="I267" s="23" t="str">
        <f>IF(C267="","",IF(OR(D267='Gear Train '!$Q$7,D267='Gear Train '!$Q$8,F267='Gear Train '!$Q$7),VLOOKUP(E267,$C$14:$L$513,7,FALSE),IF(D267='Gear Train '!$Q$3,VLOOKUP(C267,$P$14:$T$513,5,FALSE),VLOOKUP(E267,$C$14:$L$513,7,FALSE)*L267)))</f>
        <v/>
      </c>
      <c r="J267" s="23" t="str">
        <f>IF(C267="","",IF(OR(D267='Gear Train '!$Q$7,D267='Gear Train '!$Q$8,F267='Gear Train '!$Q$7),VLOOKUP(E267,$C$14:$L$513,8,FALSE),IF(D267='Gear Train '!$Q$3,E267/I267,VLOOKUP(E267,$C$14:$L$513,8,FALSE)/L267)))</f>
        <v/>
      </c>
      <c r="K267" s="23" t="str">
        <f t="shared" si="23"/>
        <v/>
      </c>
      <c r="L267" s="23" t="str">
        <f>IF(C267="","",IF(OR(D267='Gear Train '!$Q$7,D267='Gear Train '!$Q$8,F267='Gear Train '!$Q$7),VLOOKUP(E267,$C$14:$L$513,10,FALSE),IF(D267='Gear Train '!$Q$3,"-",IF(F267='Gear Train '!$Q$3,1,H267/VLOOKUP(E267,$P$14:$S$513,4,FALSE)))))</f>
        <v/>
      </c>
      <c r="M267" s="23" t="str">
        <f t="shared" si="21"/>
        <v/>
      </c>
      <c r="N267" s="24" t="str">
        <f t="shared" si="22"/>
        <v/>
      </c>
      <c r="P267" s="18"/>
      <c r="Q267" s="18"/>
      <c r="R267" s="25"/>
      <c r="S267" s="25"/>
      <c r="T267" s="25"/>
      <c r="AF267" s="1"/>
      <c r="AG267" s="1"/>
    </row>
    <row r="268" spans="2:33">
      <c r="B268" s="17"/>
      <c r="C268" s="18"/>
      <c r="D268" s="19" t="str">
        <f t="shared" si="19"/>
        <v/>
      </c>
      <c r="E268" s="18"/>
      <c r="F268" s="21" t="str">
        <f t="shared" si="20"/>
        <v/>
      </c>
      <c r="G268" s="22" t="str">
        <f>IF(C268="","",IF(D268='Gear Train '!$Q$3,"-",VLOOKUP(C268,$P$14:$R$513,3,FALSE)))</f>
        <v/>
      </c>
      <c r="H268" s="22" t="str">
        <f>IF(C268="","",IF(OR(D268='Gear Train '!$Q$7,D268='Gear Train '!$Q$3,D268='Gear Train '!$Q$8),"-",VLOOKUP(C268,$P$14:$S$513,4,FALSE)))</f>
        <v/>
      </c>
      <c r="I268" s="23" t="str">
        <f>IF(C268="","",IF(OR(D268='Gear Train '!$Q$7,D268='Gear Train '!$Q$8,F268='Gear Train '!$Q$7),VLOOKUP(E268,$C$14:$L$513,7,FALSE),IF(D268='Gear Train '!$Q$3,VLOOKUP(C268,$P$14:$T$513,5,FALSE),VLOOKUP(E268,$C$14:$L$513,7,FALSE)*L268)))</f>
        <v/>
      </c>
      <c r="J268" s="23" t="str">
        <f>IF(C268="","",IF(OR(D268='Gear Train '!$Q$7,D268='Gear Train '!$Q$8,F268='Gear Train '!$Q$7),VLOOKUP(E268,$C$14:$L$513,8,FALSE),IF(D268='Gear Train '!$Q$3,E268/I268,VLOOKUP(E268,$C$14:$L$513,8,FALSE)/L268)))</f>
        <v/>
      </c>
      <c r="K268" s="23" t="str">
        <f t="shared" si="23"/>
        <v/>
      </c>
      <c r="L268" s="23" t="str">
        <f>IF(C268="","",IF(OR(D268='Gear Train '!$Q$7,D268='Gear Train '!$Q$8,F268='Gear Train '!$Q$7),VLOOKUP(E268,$C$14:$L$513,10,FALSE),IF(D268='Gear Train '!$Q$3,"-",IF(F268='Gear Train '!$Q$3,1,H268/VLOOKUP(E268,$P$14:$S$513,4,FALSE)))))</f>
        <v/>
      </c>
      <c r="M268" s="23" t="str">
        <f t="shared" si="21"/>
        <v/>
      </c>
      <c r="N268" s="24" t="str">
        <f t="shared" si="22"/>
        <v/>
      </c>
      <c r="P268" s="18"/>
      <c r="Q268" s="18"/>
      <c r="R268" s="25"/>
      <c r="S268" s="25"/>
      <c r="T268" s="25"/>
      <c r="AF268" s="1"/>
      <c r="AG268" s="1"/>
    </row>
    <row r="269" spans="2:33">
      <c r="B269" s="17"/>
      <c r="C269" s="18"/>
      <c r="D269" s="19" t="str">
        <f t="shared" si="19"/>
        <v/>
      </c>
      <c r="E269" s="18"/>
      <c r="F269" s="21" t="str">
        <f t="shared" si="20"/>
        <v/>
      </c>
      <c r="G269" s="22" t="str">
        <f>IF(C269="","",IF(D269='Gear Train '!$Q$3,"-",VLOOKUP(C269,$P$14:$R$513,3,FALSE)))</f>
        <v/>
      </c>
      <c r="H269" s="22" t="str">
        <f>IF(C269="","",IF(OR(D269='Gear Train '!$Q$7,D269='Gear Train '!$Q$3,D269='Gear Train '!$Q$8),"-",VLOOKUP(C269,$P$14:$S$513,4,FALSE)))</f>
        <v/>
      </c>
      <c r="I269" s="23" t="str">
        <f>IF(C269="","",IF(OR(D269='Gear Train '!$Q$7,D269='Gear Train '!$Q$8,F269='Gear Train '!$Q$7),VLOOKUP(E269,$C$14:$L$513,7,FALSE),IF(D269='Gear Train '!$Q$3,VLOOKUP(C269,$P$14:$T$513,5,FALSE),VLOOKUP(E269,$C$14:$L$513,7,FALSE)*L269)))</f>
        <v/>
      </c>
      <c r="J269" s="23" t="str">
        <f>IF(C269="","",IF(OR(D269='Gear Train '!$Q$7,D269='Gear Train '!$Q$8,F269='Gear Train '!$Q$7),VLOOKUP(E269,$C$14:$L$513,8,FALSE),IF(D269='Gear Train '!$Q$3,E269/I269,VLOOKUP(E269,$C$14:$L$513,8,FALSE)/L269)))</f>
        <v/>
      </c>
      <c r="K269" s="23" t="str">
        <f t="shared" si="23"/>
        <v/>
      </c>
      <c r="L269" s="23" t="str">
        <f>IF(C269="","",IF(OR(D269='Gear Train '!$Q$7,D269='Gear Train '!$Q$8,F269='Gear Train '!$Q$7),VLOOKUP(E269,$C$14:$L$513,10,FALSE),IF(D269='Gear Train '!$Q$3,"-",IF(F269='Gear Train '!$Q$3,1,H269/VLOOKUP(E269,$P$14:$S$513,4,FALSE)))))</f>
        <v/>
      </c>
      <c r="M269" s="23" t="str">
        <f t="shared" si="21"/>
        <v/>
      </c>
      <c r="N269" s="24" t="str">
        <f t="shared" si="22"/>
        <v/>
      </c>
      <c r="P269" s="18"/>
      <c r="Q269" s="18"/>
      <c r="R269" s="25"/>
      <c r="S269" s="25"/>
      <c r="T269" s="25"/>
      <c r="AF269" s="1"/>
      <c r="AG269" s="1"/>
    </row>
    <row r="270" spans="2:33">
      <c r="B270" s="17"/>
      <c r="C270" s="18"/>
      <c r="D270" s="19" t="str">
        <f t="shared" ref="D270:D333" si="24">IF(C270="","",VLOOKUP(C270,$P$14:$Q$513,2,FALSE))</f>
        <v/>
      </c>
      <c r="E270" s="18"/>
      <c r="F270" s="21" t="str">
        <f t="shared" ref="F270:F333" si="25">IF(E270="","",IF(ISNUMBER(E270),"-",VLOOKUP(E270,$P$14:$Q$513,2,FALSE)))</f>
        <v/>
      </c>
      <c r="G270" s="22" t="str">
        <f>IF(C270="","",IF(D270='Gear Train '!$Q$3,"-",VLOOKUP(C270,$P$14:$R$513,3,FALSE)))</f>
        <v/>
      </c>
      <c r="H270" s="22" t="str">
        <f>IF(C270="","",IF(OR(D270='Gear Train '!$Q$7,D270='Gear Train '!$Q$3,D270='Gear Train '!$Q$8),"-",VLOOKUP(C270,$P$14:$S$513,4,FALSE)))</f>
        <v/>
      </c>
      <c r="I270" s="23" t="str">
        <f>IF(C270="","",IF(OR(D270='Gear Train '!$Q$7,D270='Gear Train '!$Q$8,F270='Gear Train '!$Q$7),VLOOKUP(E270,$C$14:$L$513,7,FALSE),IF(D270='Gear Train '!$Q$3,VLOOKUP(C270,$P$14:$T$513,5,FALSE),VLOOKUP(E270,$C$14:$L$513,7,FALSE)*L270)))</f>
        <v/>
      </c>
      <c r="J270" s="23" t="str">
        <f>IF(C270="","",IF(OR(D270='Gear Train '!$Q$7,D270='Gear Train '!$Q$8,F270='Gear Train '!$Q$7),VLOOKUP(E270,$C$14:$L$513,8,FALSE),IF(D270='Gear Train '!$Q$3,E270/I270,VLOOKUP(E270,$C$14:$L$513,8,FALSE)/L270)))</f>
        <v/>
      </c>
      <c r="K270" s="23" t="str">
        <f t="shared" si="23"/>
        <v/>
      </c>
      <c r="L270" s="23" t="str">
        <f>IF(C270="","",IF(OR(D270='Gear Train '!$Q$7,D270='Gear Train '!$Q$8,F270='Gear Train '!$Q$7),VLOOKUP(E270,$C$14:$L$513,10,FALSE),IF(D270='Gear Train '!$Q$3,"-",IF(F270='Gear Train '!$Q$3,1,H270/VLOOKUP(E270,$P$14:$S$513,4,FALSE)))))</f>
        <v/>
      </c>
      <c r="M270" s="23" t="str">
        <f t="shared" ref="M270:M333" si="26">IF(B270="","",VLOOKUP(B270,$V$14:$W$113,2,FALSE))</f>
        <v/>
      </c>
      <c r="N270" s="24" t="str">
        <f t="shared" si="22"/>
        <v/>
      </c>
      <c r="P270" s="18"/>
      <c r="Q270" s="18"/>
      <c r="R270" s="25"/>
      <c r="S270" s="25"/>
      <c r="T270" s="25"/>
      <c r="AF270" s="1"/>
      <c r="AG270" s="1"/>
    </row>
    <row r="271" spans="2:33">
      <c r="B271" s="17"/>
      <c r="C271" s="18"/>
      <c r="D271" s="19" t="str">
        <f t="shared" si="24"/>
        <v/>
      </c>
      <c r="E271" s="18"/>
      <c r="F271" s="21" t="str">
        <f t="shared" si="25"/>
        <v/>
      </c>
      <c r="G271" s="22" t="str">
        <f>IF(C271="","",IF(D271='Gear Train '!$Q$3,"-",VLOOKUP(C271,$P$14:$R$513,3,FALSE)))</f>
        <v/>
      </c>
      <c r="H271" s="22" t="str">
        <f>IF(C271="","",IF(OR(D271='Gear Train '!$Q$7,D271='Gear Train '!$Q$3,D271='Gear Train '!$Q$8),"-",VLOOKUP(C271,$P$14:$S$513,4,FALSE)))</f>
        <v/>
      </c>
      <c r="I271" s="23" t="str">
        <f>IF(C271="","",IF(OR(D271='Gear Train '!$Q$7,D271='Gear Train '!$Q$8,F271='Gear Train '!$Q$7),VLOOKUP(E271,$C$14:$L$513,7,FALSE),IF(D271='Gear Train '!$Q$3,VLOOKUP(C271,$P$14:$T$513,5,FALSE),VLOOKUP(E271,$C$14:$L$513,7,FALSE)*L271)))</f>
        <v/>
      </c>
      <c r="J271" s="23" t="str">
        <f>IF(C271="","",IF(OR(D271='Gear Train '!$Q$7,D271='Gear Train '!$Q$8,F271='Gear Train '!$Q$7),VLOOKUP(E271,$C$14:$L$513,8,FALSE),IF(D271='Gear Train '!$Q$3,E271/I271,VLOOKUP(E271,$C$14:$L$513,8,FALSE)/L271)))</f>
        <v/>
      </c>
      <c r="K271" s="23" t="str">
        <f t="shared" si="23"/>
        <v/>
      </c>
      <c r="L271" s="23" t="str">
        <f>IF(C271="","",IF(OR(D271='Gear Train '!$Q$7,D271='Gear Train '!$Q$8,F271='Gear Train '!$Q$7),VLOOKUP(E271,$C$14:$L$513,10,FALSE),IF(D271='Gear Train '!$Q$3,"-",IF(F271='Gear Train '!$Q$3,1,H271/VLOOKUP(E271,$P$14:$S$513,4,FALSE)))))</f>
        <v/>
      </c>
      <c r="M271" s="23" t="str">
        <f t="shared" si="26"/>
        <v/>
      </c>
      <c r="N271" s="24" t="str">
        <f t="shared" ref="N271:N334" si="27">IF(M271="","",1-I271/M271)</f>
        <v/>
      </c>
      <c r="P271" s="18"/>
      <c r="Q271" s="18"/>
      <c r="R271" s="25"/>
      <c r="S271" s="25"/>
      <c r="T271" s="25"/>
      <c r="AF271" s="1"/>
      <c r="AG271" s="1"/>
    </row>
    <row r="272" spans="2:33">
      <c r="B272" s="17"/>
      <c r="C272" s="18"/>
      <c r="D272" s="19" t="str">
        <f t="shared" si="24"/>
        <v/>
      </c>
      <c r="E272" s="18"/>
      <c r="F272" s="21" t="str">
        <f t="shared" si="25"/>
        <v/>
      </c>
      <c r="G272" s="22" t="str">
        <f>IF(C272="","",IF(D272='Gear Train '!$Q$3,"-",VLOOKUP(C272,$P$14:$R$513,3,FALSE)))</f>
        <v/>
      </c>
      <c r="H272" s="22" t="str">
        <f>IF(C272="","",IF(OR(D272='Gear Train '!$Q$7,D272='Gear Train '!$Q$3,D272='Gear Train '!$Q$8),"-",VLOOKUP(C272,$P$14:$S$513,4,FALSE)))</f>
        <v/>
      </c>
      <c r="I272" s="23" t="str">
        <f>IF(C272="","",IF(OR(D272='Gear Train '!$Q$7,D272='Gear Train '!$Q$8,F272='Gear Train '!$Q$7),VLOOKUP(E272,$C$14:$L$513,7,FALSE),IF(D272='Gear Train '!$Q$3,VLOOKUP(C272,$P$14:$T$513,5,FALSE),VLOOKUP(E272,$C$14:$L$513,7,FALSE)*L272)))</f>
        <v/>
      </c>
      <c r="J272" s="23" t="str">
        <f>IF(C272="","",IF(OR(D272='Gear Train '!$Q$7,D272='Gear Train '!$Q$8,F272='Gear Train '!$Q$7),VLOOKUP(E272,$C$14:$L$513,8,FALSE),IF(D272='Gear Train '!$Q$3,E272/I272,VLOOKUP(E272,$C$14:$L$513,8,FALSE)/L272)))</f>
        <v/>
      </c>
      <c r="K272" s="23" t="str">
        <f t="shared" si="23"/>
        <v/>
      </c>
      <c r="L272" s="23" t="str">
        <f>IF(C272="","",IF(OR(D272='Gear Train '!$Q$7,D272='Gear Train '!$Q$8,F272='Gear Train '!$Q$7),VLOOKUP(E272,$C$14:$L$513,10,FALSE),IF(D272='Gear Train '!$Q$3,"-",IF(F272='Gear Train '!$Q$3,1,H272/VLOOKUP(E272,$P$14:$S$513,4,FALSE)))))</f>
        <v/>
      </c>
      <c r="M272" s="23" t="str">
        <f t="shared" si="26"/>
        <v/>
      </c>
      <c r="N272" s="24" t="str">
        <f t="shared" si="27"/>
        <v/>
      </c>
      <c r="P272" s="18"/>
      <c r="Q272" s="18"/>
      <c r="R272" s="25"/>
      <c r="S272" s="25"/>
      <c r="T272" s="25"/>
      <c r="AF272" s="1"/>
      <c r="AG272" s="1"/>
    </row>
    <row r="273" spans="2:33">
      <c r="B273" s="17"/>
      <c r="C273" s="18"/>
      <c r="D273" s="19" t="str">
        <f t="shared" si="24"/>
        <v/>
      </c>
      <c r="E273" s="18"/>
      <c r="F273" s="21" t="str">
        <f t="shared" si="25"/>
        <v/>
      </c>
      <c r="G273" s="22" t="str">
        <f>IF(C273="","",IF(D273='Gear Train '!$Q$3,"-",VLOOKUP(C273,$P$14:$R$513,3,FALSE)))</f>
        <v/>
      </c>
      <c r="H273" s="22" t="str">
        <f>IF(C273="","",IF(OR(D273='Gear Train '!$Q$7,D273='Gear Train '!$Q$3,D273='Gear Train '!$Q$8),"-",VLOOKUP(C273,$P$14:$S$513,4,FALSE)))</f>
        <v/>
      </c>
      <c r="I273" s="23" t="str">
        <f>IF(C273="","",IF(OR(D273='Gear Train '!$Q$7,D273='Gear Train '!$Q$8,F273='Gear Train '!$Q$7),VLOOKUP(E273,$C$14:$L$513,7,FALSE),IF(D273='Gear Train '!$Q$3,VLOOKUP(C273,$P$14:$T$513,5,FALSE),VLOOKUP(E273,$C$14:$L$513,7,FALSE)*L273)))</f>
        <v/>
      </c>
      <c r="J273" s="23" t="str">
        <f>IF(C273="","",IF(OR(D273='Gear Train '!$Q$7,D273='Gear Train '!$Q$8,F273='Gear Train '!$Q$7),VLOOKUP(E273,$C$14:$L$513,8,FALSE),IF(D273='Gear Train '!$Q$3,E273/I273,VLOOKUP(E273,$C$14:$L$513,8,FALSE)/L273)))</f>
        <v/>
      </c>
      <c r="K273" s="23" t="str">
        <f t="shared" si="23"/>
        <v/>
      </c>
      <c r="L273" s="23" t="str">
        <f>IF(C273="","",IF(OR(D273='Gear Train '!$Q$7,D273='Gear Train '!$Q$8,F273='Gear Train '!$Q$7),VLOOKUP(E273,$C$14:$L$513,10,FALSE),IF(D273='Gear Train '!$Q$3,"-",IF(F273='Gear Train '!$Q$3,1,H273/VLOOKUP(E273,$P$14:$S$513,4,FALSE)))))</f>
        <v/>
      </c>
      <c r="M273" s="23" t="str">
        <f t="shared" si="26"/>
        <v/>
      </c>
      <c r="N273" s="24" t="str">
        <f t="shared" si="27"/>
        <v/>
      </c>
      <c r="P273" s="18"/>
      <c r="Q273" s="18"/>
      <c r="R273" s="25"/>
      <c r="S273" s="25"/>
      <c r="T273" s="25"/>
      <c r="AF273" s="1"/>
      <c r="AG273" s="1"/>
    </row>
    <row r="274" spans="2:33">
      <c r="B274" s="17"/>
      <c r="C274" s="18"/>
      <c r="D274" s="19" t="str">
        <f t="shared" si="24"/>
        <v/>
      </c>
      <c r="E274" s="18"/>
      <c r="F274" s="21" t="str">
        <f t="shared" si="25"/>
        <v/>
      </c>
      <c r="G274" s="22" t="str">
        <f>IF(C274="","",IF(D274='Gear Train '!$Q$3,"-",VLOOKUP(C274,$P$14:$R$513,3,FALSE)))</f>
        <v/>
      </c>
      <c r="H274" s="22" t="str">
        <f>IF(C274="","",IF(OR(D274='Gear Train '!$Q$7,D274='Gear Train '!$Q$3,D274='Gear Train '!$Q$8),"-",VLOOKUP(C274,$P$14:$S$513,4,FALSE)))</f>
        <v/>
      </c>
      <c r="I274" s="23" t="str">
        <f>IF(C274="","",IF(OR(D274='Gear Train '!$Q$7,D274='Gear Train '!$Q$8,F274='Gear Train '!$Q$7),VLOOKUP(E274,$C$14:$L$513,7,FALSE),IF(D274='Gear Train '!$Q$3,VLOOKUP(C274,$P$14:$T$513,5,FALSE),VLOOKUP(E274,$C$14:$L$513,7,FALSE)*L274)))</f>
        <v/>
      </c>
      <c r="J274" s="23" t="str">
        <f>IF(C274="","",IF(OR(D274='Gear Train '!$Q$7,D274='Gear Train '!$Q$8,F274='Gear Train '!$Q$7),VLOOKUP(E274,$C$14:$L$513,8,FALSE),IF(D274='Gear Train '!$Q$3,E274/I274,VLOOKUP(E274,$C$14:$L$513,8,FALSE)/L274)))</f>
        <v/>
      </c>
      <c r="K274" s="23" t="str">
        <f t="shared" si="23"/>
        <v/>
      </c>
      <c r="L274" s="23" t="str">
        <f>IF(C274="","",IF(OR(D274='Gear Train '!$Q$7,D274='Gear Train '!$Q$8,F274='Gear Train '!$Q$7),VLOOKUP(E274,$C$14:$L$513,10,FALSE),IF(D274='Gear Train '!$Q$3,"-",IF(F274='Gear Train '!$Q$3,1,H274/VLOOKUP(E274,$P$14:$S$513,4,FALSE)))))</f>
        <v/>
      </c>
      <c r="M274" s="23" t="str">
        <f t="shared" si="26"/>
        <v/>
      </c>
      <c r="N274" s="24" t="str">
        <f t="shared" si="27"/>
        <v/>
      </c>
      <c r="P274" s="18"/>
      <c r="Q274" s="18"/>
      <c r="R274" s="25"/>
      <c r="S274" s="25"/>
      <c r="T274" s="25"/>
      <c r="AF274" s="1"/>
      <c r="AG274" s="1"/>
    </row>
    <row r="275" spans="2:33">
      <c r="B275" s="17"/>
      <c r="C275" s="18"/>
      <c r="D275" s="19" t="str">
        <f t="shared" si="24"/>
        <v/>
      </c>
      <c r="E275" s="18"/>
      <c r="F275" s="21" t="str">
        <f t="shared" si="25"/>
        <v/>
      </c>
      <c r="G275" s="22" t="str">
        <f>IF(C275="","",IF(D275='Gear Train '!$Q$3,"-",VLOOKUP(C275,$P$14:$R$513,3,FALSE)))</f>
        <v/>
      </c>
      <c r="H275" s="22" t="str">
        <f>IF(C275="","",IF(OR(D275='Gear Train '!$Q$7,D275='Gear Train '!$Q$3,D275='Gear Train '!$Q$8),"-",VLOOKUP(C275,$P$14:$S$513,4,FALSE)))</f>
        <v/>
      </c>
      <c r="I275" s="23" t="str">
        <f>IF(C275="","",IF(OR(D275='Gear Train '!$Q$7,D275='Gear Train '!$Q$8,F275='Gear Train '!$Q$7),VLOOKUP(E275,$C$14:$L$513,7,FALSE),IF(D275='Gear Train '!$Q$3,VLOOKUP(C275,$P$14:$T$513,5,FALSE),VLOOKUP(E275,$C$14:$L$513,7,FALSE)*L275)))</f>
        <v/>
      </c>
      <c r="J275" s="23" t="str">
        <f>IF(C275="","",IF(OR(D275='Gear Train '!$Q$7,D275='Gear Train '!$Q$8,F275='Gear Train '!$Q$7),VLOOKUP(E275,$C$14:$L$513,8,FALSE),IF(D275='Gear Train '!$Q$3,E275/I275,VLOOKUP(E275,$C$14:$L$513,8,FALSE)/L275)))</f>
        <v/>
      </c>
      <c r="K275" s="23" t="str">
        <f t="shared" ref="K275:K338" si="28">IF(C275="","",IF(G275="-","-",MOD(G275+J275*360,360)))</f>
        <v/>
      </c>
      <c r="L275" s="23" t="str">
        <f>IF(C275="","",IF(OR(D275='Gear Train '!$Q$7,D275='Gear Train '!$Q$8,F275='Gear Train '!$Q$7),VLOOKUP(E275,$C$14:$L$513,10,FALSE),IF(D275='Gear Train '!$Q$3,"-",IF(F275='Gear Train '!$Q$3,1,H275/VLOOKUP(E275,$P$14:$S$513,4,FALSE)))))</f>
        <v/>
      </c>
      <c r="M275" s="23" t="str">
        <f t="shared" si="26"/>
        <v/>
      </c>
      <c r="N275" s="24" t="str">
        <f t="shared" si="27"/>
        <v/>
      </c>
      <c r="P275" s="18"/>
      <c r="Q275" s="18"/>
      <c r="R275" s="25"/>
      <c r="S275" s="25"/>
      <c r="T275" s="25"/>
      <c r="AF275" s="1"/>
      <c r="AG275" s="1"/>
    </row>
    <row r="276" spans="2:33">
      <c r="B276" s="17"/>
      <c r="C276" s="18"/>
      <c r="D276" s="19" t="str">
        <f t="shared" si="24"/>
        <v/>
      </c>
      <c r="E276" s="18"/>
      <c r="F276" s="21" t="str">
        <f t="shared" si="25"/>
        <v/>
      </c>
      <c r="G276" s="22" t="str">
        <f>IF(C276="","",IF(D276='Gear Train '!$Q$3,"-",VLOOKUP(C276,$P$14:$R$513,3,FALSE)))</f>
        <v/>
      </c>
      <c r="H276" s="22" t="str">
        <f>IF(C276="","",IF(OR(D276='Gear Train '!$Q$7,D276='Gear Train '!$Q$3,D276='Gear Train '!$Q$8),"-",VLOOKUP(C276,$P$14:$S$513,4,FALSE)))</f>
        <v/>
      </c>
      <c r="I276" s="23" t="str">
        <f>IF(C276="","",IF(OR(D276='Gear Train '!$Q$7,D276='Gear Train '!$Q$8,F276='Gear Train '!$Q$7),VLOOKUP(E276,$C$14:$L$513,7,FALSE),IF(D276='Gear Train '!$Q$3,VLOOKUP(C276,$P$14:$T$513,5,FALSE),VLOOKUP(E276,$C$14:$L$513,7,FALSE)*L276)))</f>
        <v/>
      </c>
      <c r="J276" s="23" t="str">
        <f>IF(C276="","",IF(OR(D276='Gear Train '!$Q$7,D276='Gear Train '!$Q$8,F276='Gear Train '!$Q$7),VLOOKUP(E276,$C$14:$L$513,8,FALSE),IF(D276='Gear Train '!$Q$3,E276/I276,VLOOKUP(E276,$C$14:$L$513,8,FALSE)/L276)))</f>
        <v/>
      </c>
      <c r="K276" s="23" t="str">
        <f t="shared" si="28"/>
        <v/>
      </c>
      <c r="L276" s="23" t="str">
        <f>IF(C276="","",IF(OR(D276='Gear Train '!$Q$7,D276='Gear Train '!$Q$8,F276='Gear Train '!$Q$7),VLOOKUP(E276,$C$14:$L$513,10,FALSE),IF(D276='Gear Train '!$Q$3,"-",IF(F276='Gear Train '!$Q$3,1,H276/VLOOKUP(E276,$P$14:$S$513,4,FALSE)))))</f>
        <v/>
      </c>
      <c r="M276" s="23" t="str">
        <f t="shared" si="26"/>
        <v/>
      </c>
      <c r="N276" s="24" t="str">
        <f t="shared" si="27"/>
        <v/>
      </c>
      <c r="P276" s="18"/>
      <c r="Q276" s="18"/>
      <c r="R276" s="25"/>
      <c r="S276" s="25"/>
      <c r="T276" s="25"/>
      <c r="AF276" s="1"/>
      <c r="AG276" s="1"/>
    </row>
    <row r="277" spans="2:33">
      <c r="B277" s="17"/>
      <c r="C277" s="18"/>
      <c r="D277" s="19" t="str">
        <f t="shared" si="24"/>
        <v/>
      </c>
      <c r="E277" s="18"/>
      <c r="F277" s="21" t="str">
        <f t="shared" si="25"/>
        <v/>
      </c>
      <c r="G277" s="22" t="str">
        <f>IF(C277="","",IF(D277='Gear Train '!$Q$3,"-",VLOOKUP(C277,$P$14:$R$513,3,FALSE)))</f>
        <v/>
      </c>
      <c r="H277" s="22" t="str">
        <f>IF(C277="","",IF(OR(D277='Gear Train '!$Q$7,D277='Gear Train '!$Q$3,D277='Gear Train '!$Q$8),"-",VLOOKUP(C277,$P$14:$S$513,4,FALSE)))</f>
        <v/>
      </c>
      <c r="I277" s="23" t="str">
        <f>IF(C277="","",IF(OR(D277='Gear Train '!$Q$7,D277='Gear Train '!$Q$8,F277='Gear Train '!$Q$7),VLOOKUP(E277,$C$14:$L$513,7,FALSE),IF(D277='Gear Train '!$Q$3,VLOOKUP(C277,$P$14:$T$513,5,FALSE),VLOOKUP(E277,$C$14:$L$513,7,FALSE)*L277)))</f>
        <v/>
      </c>
      <c r="J277" s="23" t="str">
        <f>IF(C277="","",IF(OR(D277='Gear Train '!$Q$7,D277='Gear Train '!$Q$8,F277='Gear Train '!$Q$7),VLOOKUP(E277,$C$14:$L$513,8,FALSE),IF(D277='Gear Train '!$Q$3,E277/I277,VLOOKUP(E277,$C$14:$L$513,8,FALSE)/L277)))</f>
        <v/>
      </c>
      <c r="K277" s="23" t="str">
        <f t="shared" si="28"/>
        <v/>
      </c>
      <c r="L277" s="23" t="str">
        <f>IF(C277="","",IF(OR(D277='Gear Train '!$Q$7,D277='Gear Train '!$Q$8,F277='Gear Train '!$Q$7),VLOOKUP(E277,$C$14:$L$513,10,FALSE),IF(D277='Gear Train '!$Q$3,"-",IF(F277='Gear Train '!$Q$3,1,H277/VLOOKUP(E277,$P$14:$S$513,4,FALSE)))))</f>
        <v/>
      </c>
      <c r="M277" s="23" t="str">
        <f t="shared" si="26"/>
        <v/>
      </c>
      <c r="N277" s="24" t="str">
        <f t="shared" si="27"/>
        <v/>
      </c>
      <c r="P277" s="18"/>
      <c r="Q277" s="18"/>
      <c r="R277" s="25"/>
      <c r="S277" s="25"/>
      <c r="T277" s="25"/>
      <c r="AF277" s="1"/>
      <c r="AG277" s="1"/>
    </row>
    <row r="278" spans="2:33">
      <c r="B278" s="17"/>
      <c r="C278" s="18"/>
      <c r="D278" s="19" t="str">
        <f t="shared" si="24"/>
        <v/>
      </c>
      <c r="E278" s="18"/>
      <c r="F278" s="21" t="str">
        <f t="shared" si="25"/>
        <v/>
      </c>
      <c r="G278" s="22" t="str">
        <f>IF(C278="","",IF(D278='Gear Train '!$Q$3,"-",VLOOKUP(C278,$P$14:$R$513,3,FALSE)))</f>
        <v/>
      </c>
      <c r="H278" s="22" t="str">
        <f>IF(C278="","",IF(OR(D278='Gear Train '!$Q$7,D278='Gear Train '!$Q$3,D278='Gear Train '!$Q$8),"-",VLOOKUP(C278,$P$14:$S$513,4,FALSE)))</f>
        <v/>
      </c>
      <c r="I278" s="23" t="str">
        <f>IF(C278="","",IF(OR(D278='Gear Train '!$Q$7,D278='Gear Train '!$Q$8,F278='Gear Train '!$Q$7),VLOOKUP(E278,$C$14:$L$513,7,FALSE),IF(D278='Gear Train '!$Q$3,VLOOKUP(C278,$P$14:$T$513,5,FALSE),VLOOKUP(E278,$C$14:$L$513,7,FALSE)*L278)))</f>
        <v/>
      </c>
      <c r="J278" s="23" t="str">
        <f>IF(C278="","",IF(OR(D278='Gear Train '!$Q$7,D278='Gear Train '!$Q$8,F278='Gear Train '!$Q$7),VLOOKUP(E278,$C$14:$L$513,8,FALSE),IF(D278='Gear Train '!$Q$3,E278/I278,VLOOKUP(E278,$C$14:$L$513,8,FALSE)/L278)))</f>
        <v/>
      </c>
      <c r="K278" s="23" t="str">
        <f t="shared" si="28"/>
        <v/>
      </c>
      <c r="L278" s="23" t="str">
        <f>IF(C278="","",IF(OR(D278='Gear Train '!$Q$7,D278='Gear Train '!$Q$8,F278='Gear Train '!$Q$7),VLOOKUP(E278,$C$14:$L$513,10,FALSE),IF(D278='Gear Train '!$Q$3,"-",IF(F278='Gear Train '!$Q$3,1,H278/VLOOKUP(E278,$P$14:$S$513,4,FALSE)))))</f>
        <v/>
      </c>
      <c r="M278" s="23" t="str">
        <f t="shared" si="26"/>
        <v/>
      </c>
      <c r="N278" s="24" t="str">
        <f t="shared" si="27"/>
        <v/>
      </c>
      <c r="P278" s="18"/>
      <c r="Q278" s="18"/>
      <c r="R278" s="25"/>
      <c r="S278" s="25"/>
      <c r="T278" s="25"/>
      <c r="AF278" s="1"/>
      <c r="AG278" s="1"/>
    </row>
    <row r="279" spans="2:33">
      <c r="B279" s="17"/>
      <c r="C279" s="18"/>
      <c r="D279" s="19" t="str">
        <f t="shared" si="24"/>
        <v/>
      </c>
      <c r="E279" s="18"/>
      <c r="F279" s="21" t="str">
        <f t="shared" si="25"/>
        <v/>
      </c>
      <c r="G279" s="22" t="str">
        <f>IF(C279="","",IF(D279='Gear Train '!$Q$3,"-",VLOOKUP(C279,$P$14:$R$513,3,FALSE)))</f>
        <v/>
      </c>
      <c r="H279" s="22" t="str">
        <f>IF(C279="","",IF(OR(D279='Gear Train '!$Q$7,D279='Gear Train '!$Q$3,D279='Gear Train '!$Q$8),"-",VLOOKUP(C279,$P$14:$S$513,4,FALSE)))</f>
        <v/>
      </c>
      <c r="I279" s="23" t="str">
        <f>IF(C279="","",IF(OR(D279='Gear Train '!$Q$7,D279='Gear Train '!$Q$8,F279='Gear Train '!$Q$7),VLOOKUP(E279,$C$14:$L$513,7,FALSE),IF(D279='Gear Train '!$Q$3,VLOOKUP(C279,$P$14:$T$513,5,FALSE),VLOOKUP(E279,$C$14:$L$513,7,FALSE)*L279)))</f>
        <v/>
      </c>
      <c r="J279" s="23" t="str">
        <f>IF(C279="","",IF(OR(D279='Gear Train '!$Q$7,D279='Gear Train '!$Q$8,F279='Gear Train '!$Q$7),VLOOKUP(E279,$C$14:$L$513,8,FALSE),IF(D279='Gear Train '!$Q$3,E279/I279,VLOOKUP(E279,$C$14:$L$513,8,FALSE)/L279)))</f>
        <v/>
      </c>
      <c r="K279" s="23" t="str">
        <f t="shared" si="28"/>
        <v/>
      </c>
      <c r="L279" s="23" t="str">
        <f>IF(C279="","",IF(OR(D279='Gear Train '!$Q$7,D279='Gear Train '!$Q$8,F279='Gear Train '!$Q$7),VLOOKUP(E279,$C$14:$L$513,10,FALSE),IF(D279='Gear Train '!$Q$3,"-",IF(F279='Gear Train '!$Q$3,1,H279/VLOOKUP(E279,$P$14:$S$513,4,FALSE)))))</f>
        <v/>
      </c>
      <c r="M279" s="23" t="str">
        <f t="shared" si="26"/>
        <v/>
      </c>
      <c r="N279" s="24" t="str">
        <f t="shared" si="27"/>
        <v/>
      </c>
      <c r="P279" s="18"/>
      <c r="Q279" s="18"/>
      <c r="R279" s="25"/>
      <c r="S279" s="25"/>
      <c r="T279" s="25"/>
      <c r="AF279" s="1"/>
      <c r="AG279" s="1"/>
    </row>
    <row r="280" spans="2:33">
      <c r="B280" s="17"/>
      <c r="C280" s="18"/>
      <c r="D280" s="19" t="str">
        <f t="shared" si="24"/>
        <v/>
      </c>
      <c r="E280" s="18"/>
      <c r="F280" s="21" t="str">
        <f t="shared" si="25"/>
        <v/>
      </c>
      <c r="G280" s="22" t="str">
        <f>IF(C280="","",IF(D280='Gear Train '!$Q$3,"-",VLOOKUP(C280,$P$14:$R$513,3,FALSE)))</f>
        <v/>
      </c>
      <c r="H280" s="22" t="str">
        <f>IF(C280="","",IF(OR(D280='Gear Train '!$Q$7,D280='Gear Train '!$Q$3,D280='Gear Train '!$Q$8),"-",VLOOKUP(C280,$P$14:$S$513,4,FALSE)))</f>
        <v/>
      </c>
      <c r="I280" s="23" t="str">
        <f>IF(C280="","",IF(OR(D280='Gear Train '!$Q$7,D280='Gear Train '!$Q$8,F280='Gear Train '!$Q$7),VLOOKUP(E280,$C$14:$L$513,7,FALSE),IF(D280='Gear Train '!$Q$3,VLOOKUP(C280,$P$14:$T$513,5,FALSE),VLOOKUP(E280,$C$14:$L$513,7,FALSE)*L280)))</f>
        <v/>
      </c>
      <c r="J280" s="23" t="str">
        <f>IF(C280="","",IF(OR(D280='Gear Train '!$Q$7,D280='Gear Train '!$Q$8,F280='Gear Train '!$Q$7),VLOOKUP(E280,$C$14:$L$513,8,FALSE),IF(D280='Gear Train '!$Q$3,E280/I280,VLOOKUP(E280,$C$14:$L$513,8,FALSE)/L280)))</f>
        <v/>
      </c>
      <c r="K280" s="23" t="str">
        <f t="shared" si="28"/>
        <v/>
      </c>
      <c r="L280" s="23" t="str">
        <f>IF(C280="","",IF(OR(D280='Gear Train '!$Q$7,D280='Gear Train '!$Q$8,F280='Gear Train '!$Q$7),VLOOKUP(E280,$C$14:$L$513,10,FALSE),IF(D280='Gear Train '!$Q$3,"-",IF(F280='Gear Train '!$Q$3,1,H280/VLOOKUP(E280,$P$14:$S$513,4,FALSE)))))</f>
        <v/>
      </c>
      <c r="M280" s="23" t="str">
        <f t="shared" si="26"/>
        <v/>
      </c>
      <c r="N280" s="24" t="str">
        <f t="shared" si="27"/>
        <v/>
      </c>
      <c r="P280" s="18"/>
      <c r="Q280" s="18"/>
      <c r="R280" s="25"/>
      <c r="S280" s="25"/>
      <c r="T280" s="25"/>
      <c r="AF280" s="1"/>
      <c r="AG280" s="1"/>
    </row>
    <row r="281" spans="2:33">
      <c r="B281" s="17"/>
      <c r="C281" s="18"/>
      <c r="D281" s="19" t="str">
        <f t="shared" si="24"/>
        <v/>
      </c>
      <c r="E281" s="18"/>
      <c r="F281" s="21" t="str">
        <f t="shared" si="25"/>
        <v/>
      </c>
      <c r="G281" s="22" t="str">
        <f>IF(C281="","",IF(D281='Gear Train '!$Q$3,"-",VLOOKUP(C281,$P$14:$R$513,3,FALSE)))</f>
        <v/>
      </c>
      <c r="H281" s="22" t="str">
        <f>IF(C281="","",IF(OR(D281='Gear Train '!$Q$7,D281='Gear Train '!$Q$3,D281='Gear Train '!$Q$8),"-",VLOOKUP(C281,$P$14:$S$513,4,FALSE)))</f>
        <v/>
      </c>
      <c r="I281" s="23" t="str">
        <f>IF(C281="","",IF(OR(D281='Gear Train '!$Q$7,D281='Gear Train '!$Q$8,F281='Gear Train '!$Q$7),VLOOKUP(E281,$C$14:$L$513,7,FALSE),IF(D281='Gear Train '!$Q$3,VLOOKUP(C281,$P$14:$T$513,5,FALSE),VLOOKUP(E281,$C$14:$L$513,7,FALSE)*L281)))</f>
        <v/>
      </c>
      <c r="J281" s="23" t="str">
        <f>IF(C281="","",IF(OR(D281='Gear Train '!$Q$7,D281='Gear Train '!$Q$8,F281='Gear Train '!$Q$7),VLOOKUP(E281,$C$14:$L$513,8,FALSE),IF(D281='Gear Train '!$Q$3,E281/I281,VLOOKUP(E281,$C$14:$L$513,8,FALSE)/L281)))</f>
        <v/>
      </c>
      <c r="K281" s="23" t="str">
        <f t="shared" si="28"/>
        <v/>
      </c>
      <c r="L281" s="23" t="str">
        <f>IF(C281="","",IF(OR(D281='Gear Train '!$Q$7,D281='Gear Train '!$Q$8,F281='Gear Train '!$Q$7),VLOOKUP(E281,$C$14:$L$513,10,FALSE),IF(D281='Gear Train '!$Q$3,"-",IF(F281='Gear Train '!$Q$3,1,H281/VLOOKUP(E281,$P$14:$S$513,4,FALSE)))))</f>
        <v/>
      </c>
      <c r="M281" s="23" t="str">
        <f t="shared" si="26"/>
        <v/>
      </c>
      <c r="N281" s="24" t="str">
        <f t="shared" si="27"/>
        <v/>
      </c>
      <c r="P281" s="18"/>
      <c r="Q281" s="18"/>
      <c r="R281" s="25"/>
      <c r="S281" s="25"/>
      <c r="T281" s="25"/>
      <c r="AF281" s="1"/>
      <c r="AG281" s="1"/>
    </row>
    <row r="282" spans="2:33">
      <c r="B282" s="17"/>
      <c r="C282" s="18"/>
      <c r="D282" s="19" t="str">
        <f t="shared" si="24"/>
        <v/>
      </c>
      <c r="E282" s="18"/>
      <c r="F282" s="21" t="str">
        <f t="shared" si="25"/>
        <v/>
      </c>
      <c r="G282" s="22" t="str">
        <f>IF(C282="","",IF(D282='Gear Train '!$Q$3,"-",VLOOKUP(C282,$P$14:$R$513,3,FALSE)))</f>
        <v/>
      </c>
      <c r="H282" s="22" t="str">
        <f>IF(C282="","",IF(OR(D282='Gear Train '!$Q$7,D282='Gear Train '!$Q$3,D282='Gear Train '!$Q$8),"-",VLOOKUP(C282,$P$14:$S$513,4,FALSE)))</f>
        <v/>
      </c>
      <c r="I282" s="23" t="str">
        <f>IF(C282="","",IF(OR(D282='Gear Train '!$Q$7,D282='Gear Train '!$Q$8,F282='Gear Train '!$Q$7),VLOOKUP(E282,$C$14:$L$513,7,FALSE),IF(D282='Gear Train '!$Q$3,VLOOKUP(C282,$P$14:$T$513,5,FALSE),VLOOKUP(E282,$C$14:$L$513,7,FALSE)*L282)))</f>
        <v/>
      </c>
      <c r="J282" s="23" t="str">
        <f>IF(C282="","",IF(OR(D282='Gear Train '!$Q$7,D282='Gear Train '!$Q$8,F282='Gear Train '!$Q$7),VLOOKUP(E282,$C$14:$L$513,8,FALSE),IF(D282='Gear Train '!$Q$3,E282/I282,VLOOKUP(E282,$C$14:$L$513,8,FALSE)/L282)))</f>
        <v/>
      </c>
      <c r="K282" s="23" t="str">
        <f t="shared" si="28"/>
        <v/>
      </c>
      <c r="L282" s="23" t="str">
        <f>IF(C282="","",IF(OR(D282='Gear Train '!$Q$7,D282='Gear Train '!$Q$8,F282='Gear Train '!$Q$7),VLOOKUP(E282,$C$14:$L$513,10,FALSE),IF(D282='Gear Train '!$Q$3,"-",IF(F282='Gear Train '!$Q$3,1,H282/VLOOKUP(E282,$P$14:$S$513,4,FALSE)))))</f>
        <v/>
      </c>
      <c r="M282" s="23" t="str">
        <f t="shared" si="26"/>
        <v/>
      </c>
      <c r="N282" s="24" t="str">
        <f t="shared" si="27"/>
        <v/>
      </c>
      <c r="P282" s="18"/>
      <c r="Q282" s="18"/>
      <c r="R282" s="25"/>
      <c r="S282" s="25"/>
      <c r="T282" s="25"/>
      <c r="AF282" s="1"/>
      <c r="AG282" s="1"/>
    </row>
    <row r="283" spans="2:33">
      <c r="B283" s="17"/>
      <c r="C283" s="18"/>
      <c r="D283" s="19" t="str">
        <f t="shared" si="24"/>
        <v/>
      </c>
      <c r="E283" s="18"/>
      <c r="F283" s="21" t="str">
        <f t="shared" si="25"/>
        <v/>
      </c>
      <c r="G283" s="22" t="str">
        <f>IF(C283="","",IF(D283='Gear Train '!$Q$3,"-",VLOOKUP(C283,$P$14:$R$513,3,FALSE)))</f>
        <v/>
      </c>
      <c r="H283" s="22" t="str">
        <f>IF(C283="","",IF(OR(D283='Gear Train '!$Q$7,D283='Gear Train '!$Q$3,D283='Gear Train '!$Q$8),"-",VLOOKUP(C283,$P$14:$S$513,4,FALSE)))</f>
        <v/>
      </c>
      <c r="I283" s="23" t="str">
        <f>IF(C283="","",IF(OR(D283='Gear Train '!$Q$7,D283='Gear Train '!$Q$8,F283='Gear Train '!$Q$7),VLOOKUP(E283,$C$14:$L$513,7,FALSE),IF(D283='Gear Train '!$Q$3,VLOOKUP(C283,$P$14:$T$513,5,FALSE),VLOOKUP(E283,$C$14:$L$513,7,FALSE)*L283)))</f>
        <v/>
      </c>
      <c r="J283" s="23" t="str">
        <f>IF(C283="","",IF(OR(D283='Gear Train '!$Q$7,D283='Gear Train '!$Q$8,F283='Gear Train '!$Q$7),VLOOKUP(E283,$C$14:$L$513,8,FALSE),IF(D283='Gear Train '!$Q$3,E283/I283,VLOOKUP(E283,$C$14:$L$513,8,FALSE)/L283)))</f>
        <v/>
      </c>
      <c r="K283" s="23" t="str">
        <f t="shared" si="28"/>
        <v/>
      </c>
      <c r="L283" s="23" t="str">
        <f>IF(C283="","",IF(OR(D283='Gear Train '!$Q$7,D283='Gear Train '!$Q$8,F283='Gear Train '!$Q$7),VLOOKUP(E283,$C$14:$L$513,10,FALSE),IF(D283='Gear Train '!$Q$3,"-",IF(F283='Gear Train '!$Q$3,1,H283/VLOOKUP(E283,$P$14:$S$513,4,FALSE)))))</f>
        <v/>
      </c>
      <c r="M283" s="23" t="str">
        <f t="shared" si="26"/>
        <v/>
      </c>
      <c r="N283" s="24" t="str">
        <f t="shared" si="27"/>
        <v/>
      </c>
      <c r="P283" s="18"/>
      <c r="Q283" s="18"/>
      <c r="R283" s="25"/>
      <c r="S283" s="25"/>
      <c r="T283" s="25"/>
      <c r="AF283" s="1"/>
      <c r="AG283" s="1"/>
    </row>
    <row r="284" spans="2:33">
      <c r="B284" s="17"/>
      <c r="C284" s="18"/>
      <c r="D284" s="19" t="str">
        <f t="shared" si="24"/>
        <v/>
      </c>
      <c r="E284" s="18"/>
      <c r="F284" s="21" t="str">
        <f t="shared" si="25"/>
        <v/>
      </c>
      <c r="G284" s="22" t="str">
        <f>IF(C284="","",IF(D284='Gear Train '!$Q$3,"-",VLOOKUP(C284,$P$14:$R$513,3,FALSE)))</f>
        <v/>
      </c>
      <c r="H284" s="22" t="str">
        <f>IF(C284="","",IF(OR(D284='Gear Train '!$Q$7,D284='Gear Train '!$Q$3,D284='Gear Train '!$Q$8),"-",VLOOKUP(C284,$P$14:$S$513,4,FALSE)))</f>
        <v/>
      </c>
      <c r="I284" s="23" t="str">
        <f>IF(C284="","",IF(OR(D284='Gear Train '!$Q$7,D284='Gear Train '!$Q$8,F284='Gear Train '!$Q$7),VLOOKUP(E284,$C$14:$L$513,7,FALSE),IF(D284='Gear Train '!$Q$3,VLOOKUP(C284,$P$14:$T$513,5,FALSE),VLOOKUP(E284,$C$14:$L$513,7,FALSE)*L284)))</f>
        <v/>
      </c>
      <c r="J284" s="23" t="str">
        <f>IF(C284="","",IF(OR(D284='Gear Train '!$Q$7,D284='Gear Train '!$Q$8,F284='Gear Train '!$Q$7),VLOOKUP(E284,$C$14:$L$513,8,FALSE),IF(D284='Gear Train '!$Q$3,E284/I284,VLOOKUP(E284,$C$14:$L$513,8,FALSE)/L284)))</f>
        <v/>
      </c>
      <c r="K284" s="23" t="str">
        <f t="shared" si="28"/>
        <v/>
      </c>
      <c r="L284" s="23" t="str">
        <f>IF(C284="","",IF(OR(D284='Gear Train '!$Q$7,D284='Gear Train '!$Q$8,F284='Gear Train '!$Q$7),VLOOKUP(E284,$C$14:$L$513,10,FALSE),IF(D284='Gear Train '!$Q$3,"-",IF(F284='Gear Train '!$Q$3,1,H284/VLOOKUP(E284,$P$14:$S$513,4,FALSE)))))</f>
        <v/>
      </c>
      <c r="M284" s="23" t="str">
        <f t="shared" si="26"/>
        <v/>
      </c>
      <c r="N284" s="24" t="str">
        <f t="shared" si="27"/>
        <v/>
      </c>
      <c r="P284" s="18"/>
      <c r="Q284" s="18"/>
      <c r="R284" s="25"/>
      <c r="S284" s="25"/>
      <c r="T284" s="25"/>
      <c r="AF284" s="1"/>
      <c r="AG284" s="1"/>
    </row>
    <row r="285" spans="2:33">
      <c r="B285" s="17"/>
      <c r="C285" s="18"/>
      <c r="D285" s="19" t="str">
        <f t="shared" si="24"/>
        <v/>
      </c>
      <c r="E285" s="18"/>
      <c r="F285" s="21" t="str">
        <f t="shared" si="25"/>
        <v/>
      </c>
      <c r="G285" s="22" t="str">
        <f>IF(C285="","",IF(D285='Gear Train '!$Q$3,"-",VLOOKUP(C285,$P$14:$R$513,3,FALSE)))</f>
        <v/>
      </c>
      <c r="H285" s="22" t="str">
        <f>IF(C285="","",IF(OR(D285='Gear Train '!$Q$7,D285='Gear Train '!$Q$3,D285='Gear Train '!$Q$8),"-",VLOOKUP(C285,$P$14:$S$513,4,FALSE)))</f>
        <v/>
      </c>
      <c r="I285" s="23" t="str">
        <f>IF(C285="","",IF(OR(D285='Gear Train '!$Q$7,D285='Gear Train '!$Q$8,F285='Gear Train '!$Q$7),VLOOKUP(E285,$C$14:$L$513,7,FALSE),IF(D285='Gear Train '!$Q$3,VLOOKUP(C285,$P$14:$T$513,5,FALSE),VLOOKUP(E285,$C$14:$L$513,7,FALSE)*L285)))</f>
        <v/>
      </c>
      <c r="J285" s="23" t="str">
        <f>IF(C285="","",IF(OR(D285='Gear Train '!$Q$7,D285='Gear Train '!$Q$8,F285='Gear Train '!$Q$7),VLOOKUP(E285,$C$14:$L$513,8,FALSE),IF(D285='Gear Train '!$Q$3,E285/I285,VLOOKUP(E285,$C$14:$L$513,8,FALSE)/L285)))</f>
        <v/>
      </c>
      <c r="K285" s="23" t="str">
        <f t="shared" si="28"/>
        <v/>
      </c>
      <c r="L285" s="23" t="str">
        <f>IF(C285="","",IF(OR(D285='Gear Train '!$Q$7,D285='Gear Train '!$Q$8,F285='Gear Train '!$Q$7),VLOOKUP(E285,$C$14:$L$513,10,FALSE),IF(D285='Gear Train '!$Q$3,"-",IF(F285='Gear Train '!$Q$3,1,H285/VLOOKUP(E285,$P$14:$S$513,4,FALSE)))))</f>
        <v/>
      </c>
      <c r="M285" s="23" t="str">
        <f t="shared" si="26"/>
        <v/>
      </c>
      <c r="N285" s="24" t="str">
        <f t="shared" si="27"/>
        <v/>
      </c>
      <c r="P285" s="18"/>
      <c r="Q285" s="18"/>
      <c r="R285" s="25"/>
      <c r="S285" s="25"/>
      <c r="T285" s="25"/>
      <c r="AF285" s="1"/>
      <c r="AG285" s="1"/>
    </row>
    <row r="286" spans="2:33">
      <c r="B286" s="17"/>
      <c r="C286" s="18"/>
      <c r="D286" s="19" t="str">
        <f t="shared" si="24"/>
        <v/>
      </c>
      <c r="E286" s="18"/>
      <c r="F286" s="21" t="str">
        <f t="shared" si="25"/>
        <v/>
      </c>
      <c r="G286" s="22" t="str">
        <f>IF(C286="","",IF(D286='Gear Train '!$Q$3,"-",VLOOKUP(C286,$P$14:$R$513,3,FALSE)))</f>
        <v/>
      </c>
      <c r="H286" s="22" t="str">
        <f>IF(C286="","",IF(OR(D286='Gear Train '!$Q$7,D286='Gear Train '!$Q$3,D286='Gear Train '!$Q$8),"-",VLOOKUP(C286,$P$14:$S$513,4,FALSE)))</f>
        <v/>
      </c>
      <c r="I286" s="23" t="str">
        <f>IF(C286="","",IF(OR(D286='Gear Train '!$Q$7,D286='Gear Train '!$Q$8,F286='Gear Train '!$Q$7),VLOOKUP(E286,$C$14:$L$513,7,FALSE),IF(D286='Gear Train '!$Q$3,VLOOKUP(C286,$P$14:$T$513,5,FALSE),VLOOKUP(E286,$C$14:$L$513,7,FALSE)*L286)))</f>
        <v/>
      </c>
      <c r="J286" s="23" t="str">
        <f>IF(C286="","",IF(OR(D286='Gear Train '!$Q$7,D286='Gear Train '!$Q$8,F286='Gear Train '!$Q$7),VLOOKUP(E286,$C$14:$L$513,8,FALSE),IF(D286='Gear Train '!$Q$3,E286/I286,VLOOKUP(E286,$C$14:$L$513,8,FALSE)/L286)))</f>
        <v/>
      </c>
      <c r="K286" s="23" t="str">
        <f t="shared" si="28"/>
        <v/>
      </c>
      <c r="L286" s="23" t="str">
        <f>IF(C286="","",IF(OR(D286='Gear Train '!$Q$7,D286='Gear Train '!$Q$8,F286='Gear Train '!$Q$7),VLOOKUP(E286,$C$14:$L$513,10,FALSE),IF(D286='Gear Train '!$Q$3,"-",IF(F286='Gear Train '!$Q$3,1,H286/VLOOKUP(E286,$P$14:$S$513,4,FALSE)))))</f>
        <v/>
      </c>
      <c r="M286" s="23" t="str">
        <f t="shared" si="26"/>
        <v/>
      </c>
      <c r="N286" s="24" t="str">
        <f t="shared" si="27"/>
        <v/>
      </c>
      <c r="P286" s="18"/>
      <c r="Q286" s="18"/>
      <c r="R286" s="25"/>
      <c r="S286" s="25"/>
      <c r="T286" s="25"/>
      <c r="AF286" s="1"/>
      <c r="AG286" s="1"/>
    </row>
    <row r="287" spans="2:33">
      <c r="B287" s="17"/>
      <c r="C287" s="18"/>
      <c r="D287" s="19" t="str">
        <f t="shared" si="24"/>
        <v/>
      </c>
      <c r="E287" s="18"/>
      <c r="F287" s="21" t="str">
        <f t="shared" si="25"/>
        <v/>
      </c>
      <c r="G287" s="22" t="str">
        <f>IF(C287="","",IF(D287='Gear Train '!$Q$3,"-",VLOOKUP(C287,$P$14:$R$513,3,FALSE)))</f>
        <v/>
      </c>
      <c r="H287" s="22" t="str">
        <f>IF(C287="","",IF(OR(D287='Gear Train '!$Q$7,D287='Gear Train '!$Q$3,D287='Gear Train '!$Q$8),"-",VLOOKUP(C287,$P$14:$S$513,4,FALSE)))</f>
        <v/>
      </c>
      <c r="I287" s="23" t="str">
        <f>IF(C287="","",IF(OR(D287='Gear Train '!$Q$7,D287='Gear Train '!$Q$8,F287='Gear Train '!$Q$7),VLOOKUP(E287,$C$14:$L$513,7,FALSE),IF(D287='Gear Train '!$Q$3,VLOOKUP(C287,$P$14:$T$513,5,FALSE),VLOOKUP(E287,$C$14:$L$513,7,FALSE)*L287)))</f>
        <v/>
      </c>
      <c r="J287" s="23" t="str">
        <f>IF(C287="","",IF(OR(D287='Gear Train '!$Q$7,D287='Gear Train '!$Q$8,F287='Gear Train '!$Q$7),VLOOKUP(E287,$C$14:$L$513,8,FALSE),IF(D287='Gear Train '!$Q$3,E287/I287,VLOOKUP(E287,$C$14:$L$513,8,FALSE)/L287)))</f>
        <v/>
      </c>
      <c r="K287" s="23" t="str">
        <f t="shared" si="28"/>
        <v/>
      </c>
      <c r="L287" s="23" t="str">
        <f>IF(C287="","",IF(OR(D287='Gear Train '!$Q$7,D287='Gear Train '!$Q$8,F287='Gear Train '!$Q$7),VLOOKUP(E287,$C$14:$L$513,10,FALSE),IF(D287='Gear Train '!$Q$3,"-",IF(F287='Gear Train '!$Q$3,1,H287/VLOOKUP(E287,$P$14:$S$513,4,FALSE)))))</f>
        <v/>
      </c>
      <c r="M287" s="23" t="str">
        <f t="shared" si="26"/>
        <v/>
      </c>
      <c r="N287" s="24" t="str">
        <f t="shared" si="27"/>
        <v/>
      </c>
      <c r="P287" s="18"/>
      <c r="Q287" s="18"/>
      <c r="R287" s="25"/>
      <c r="S287" s="25"/>
      <c r="T287" s="25"/>
      <c r="AF287" s="1"/>
      <c r="AG287" s="1"/>
    </row>
    <row r="288" spans="2:33">
      <c r="B288" s="17"/>
      <c r="C288" s="18"/>
      <c r="D288" s="19" t="str">
        <f t="shared" si="24"/>
        <v/>
      </c>
      <c r="E288" s="18"/>
      <c r="F288" s="21" t="str">
        <f t="shared" si="25"/>
        <v/>
      </c>
      <c r="G288" s="22" t="str">
        <f>IF(C288="","",IF(D288='Gear Train '!$Q$3,"-",VLOOKUP(C288,$P$14:$R$513,3,FALSE)))</f>
        <v/>
      </c>
      <c r="H288" s="22" t="str">
        <f>IF(C288="","",IF(OR(D288='Gear Train '!$Q$7,D288='Gear Train '!$Q$3,D288='Gear Train '!$Q$8),"-",VLOOKUP(C288,$P$14:$S$513,4,FALSE)))</f>
        <v/>
      </c>
      <c r="I288" s="23" t="str">
        <f>IF(C288="","",IF(OR(D288='Gear Train '!$Q$7,D288='Gear Train '!$Q$8,F288='Gear Train '!$Q$7),VLOOKUP(E288,$C$14:$L$513,7,FALSE),IF(D288='Gear Train '!$Q$3,VLOOKUP(C288,$P$14:$T$513,5,FALSE),VLOOKUP(E288,$C$14:$L$513,7,FALSE)*L288)))</f>
        <v/>
      </c>
      <c r="J288" s="23" t="str">
        <f>IF(C288="","",IF(OR(D288='Gear Train '!$Q$7,D288='Gear Train '!$Q$8,F288='Gear Train '!$Q$7),VLOOKUP(E288,$C$14:$L$513,8,FALSE),IF(D288='Gear Train '!$Q$3,E288/I288,VLOOKUP(E288,$C$14:$L$513,8,FALSE)/L288)))</f>
        <v/>
      </c>
      <c r="K288" s="23" t="str">
        <f t="shared" si="28"/>
        <v/>
      </c>
      <c r="L288" s="23" t="str">
        <f>IF(C288="","",IF(OR(D288='Gear Train '!$Q$7,D288='Gear Train '!$Q$8,F288='Gear Train '!$Q$7),VLOOKUP(E288,$C$14:$L$513,10,FALSE),IF(D288='Gear Train '!$Q$3,"-",IF(F288='Gear Train '!$Q$3,1,H288/VLOOKUP(E288,$P$14:$S$513,4,FALSE)))))</f>
        <v/>
      </c>
      <c r="M288" s="23" t="str">
        <f t="shared" si="26"/>
        <v/>
      </c>
      <c r="N288" s="24" t="str">
        <f t="shared" si="27"/>
        <v/>
      </c>
      <c r="P288" s="18"/>
      <c r="Q288" s="18"/>
      <c r="R288" s="25"/>
      <c r="S288" s="25"/>
      <c r="T288" s="25"/>
      <c r="AF288" s="1"/>
      <c r="AG288" s="1"/>
    </row>
    <row r="289" spans="2:33">
      <c r="B289" s="17"/>
      <c r="C289" s="18"/>
      <c r="D289" s="19" t="str">
        <f t="shared" si="24"/>
        <v/>
      </c>
      <c r="E289" s="18"/>
      <c r="F289" s="21" t="str">
        <f t="shared" si="25"/>
        <v/>
      </c>
      <c r="G289" s="22" t="str">
        <f>IF(C289="","",IF(D289='Gear Train '!$Q$3,"-",VLOOKUP(C289,$P$14:$R$513,3,FALSE)))</f>
        <v/>
      </c>
      <c r="H289" s="22" t="str">
        <f>IF(C289="","",IF(OR(D289='Gear Train '!$Q$7,D289='Gear Train '!$Q$3,D289='Gear Train '!$Q$8),"-",VLOOKUP(C289,$P$14:$S$513,4,FALSE)))</f>
        <v/>
      </c>
      <c r="I289" s="23" t="str">
        <f>IF(C289="","",IF(OR(D289='Gear Train '!$Q$7,D289='Gear Train '!$Q$8,F289='Gear Train '!$Q$7),VLOOKUP(E289,$C$14:$L$513,7,FALSE),IF(D289='Gear Train '!$Q$3,VLOOKUP(C289,$P$14:$T$513,5,FALSE),VLOOKUP(E289,$C$14:$L$513,7,FALSE)*L289)))</f>
        <v/>
      </c>
      <c r="J289" s="23" t="str">
        <f>IF(C289="","",IF(OR(D289='Gear Train '!$Q$7,D289='Gear Train '!$Q$8,F289='Gear Train '!$Q$7),VLOOKUP(E289,$C$14:$L$513,8,FALSE),IF(D289='Gear Train '!$Q$3,E289/I289,VLOOKUP(E289,$C$14:$L$513,8,FALSE)/L289)))</f>
        <v/>
      </c>
      <c r="K289" s="23" t="str">
        <f t="shared" si="28"/>
        <v/>
      </c>
      <c r="L289" s="23" t="str">
        <f>IF(C289="","",IF(OR(D289='Gear Train '!$Q$7,D289='Gear Train '!$Q$8,F289='Gear Train '!$Q$7),VLOOKUP(E289,$C$14:$L$513,10,FALSE),IF(D289='Gear Train '!$Q$3,"-",IF(F289='Gear Train '!$Q$3,1,H289/VLOOKUP(E289,$P$14:$S$513,4,FALSE)))))</f>
        <v/>
      </c>
      <c r="M289" s="23" t="str">
        <f t="shared" si="26"/>
        <v/>
      </c>
      <c r="N289" s="24" t="str">
        <f t="shared" si="27"/>
        <v/>
      </c>
      <c r="P289" s="18"/>
      <c r="Q289" s="18"/>
      <c r="R289" s="25"/>
      <c r="S289" s="25"/>
      <c r="T289" s="25"/>
      <c r="AF289" s="1"/>
      <c r="AG289" s="1"/>
    </row>
    <row r="290" spans="2:33">
      <c r="B290" s="17"/>
      <c r="C290" s="18"/>
      <c r="D290" s="19" t="str">
        <f t="shared" si="24"/>
        <v/>
      </c>
      <c r="E290" s="18"/>
      <c r="F290" s="21" t="str">
        <f t="shared" si="25"/>
        <v/>
      </c>
      <c r="G290" s="22" t="str">
        <f>IF(C290="","",IF(D290='Gear Train '!$Q$3,"-",VLOOKUP(C290,$P$14:$R$513,3,FALSE)))</f>
        <v/>
      </c>
      <c r="H290" s="22" t="str">
        <f>IF(C290="","",IF(OR(D290='Gear Train '!$Q$7,D290='Gear Train '!$Q$3,D290='Gear Train '!$Q$8),"-",VLOOKUP(C290,$P$14:$S$513,4,FALSE)))</f>
        <v/>
      </c>
      <c r="I290" s="23" t="str">
        <f>IF(C290="","",IF(OR(D290='Gear Train '!$Q$7,D290='Gear Train '!$Q$8,F290='Gear Train '!$Q$7),VLOOKUP(E290,$C$14:$L$513,7,FALSE),IF(D290='Gear Train '!$Q$3,VLOOKUP(C290,$P$14:$T$513,5,FALSE),VLOOKUP(E290,$C$14:$L$513,7,FALSE)*L290)))</f>
        <v/>
      </c>
      <c r="J290" s="23" t="str">
        <f>IF(C290="","",IF(OR(D290='Gear Train '!$Q$7,D290='Gear Train '!$Q$8,F290='Gear Train '!$Q$7),VLOOKUP(E290,$C$14:$L$513,8,FALSE),IF(D290='Gear Train '!$Q$3,E290/I290,VLOOKUP(E290,$C$14:$L$513,8,FALSE)/L290)))</f>
        <v/>
      </c>
      <c r="K290" s="23" t="str">
        <f t="shared" si="28"/>
        <v/>
      </c>
      <c r="L290" s="23" t="str">
        <f>IF(C290="","",IF(OR(D290='Gear Train '!$Q$7,D290='Gear Train '!$Q$8,F290='Gear Train '!$Q$7),VLOOKUP(E290,$C$14:$L$513,10,FALSE),IF(D290='Gear Train '!$Q$3,"-",IF(F290='Gear Train '!$Q$3,1,H290/VLOOKUP(E290,$P$14:$S$513,4,FALSE)))))</f>
        <v/>
      </c>
      <c r="M290" s="23" t="str">
        <f t="shared" si="26"/>
        <v/>
      </c>
      <c r="N290" s="24" t="str">
        <f t="shared" si="27"/>
        <v/>
      </c>
      <c r="P290" s="18"/>
      <c r="Q290" s="18"/>
      <c r="R290" s="25"/>
      <c r="S290" s="25"/>
      <c r="T290" s="25"/>
      <c r="AF290" s="1"/>
      <c r="AG290" s="1"/>
    </row>
    <row r="291" spans="2:33">
      <c r="B291" s="17"/>
      <c r="C291" s="18"/>
      <c r="D291" s="19" t="str">
        <f t="shared" si="24"/>
        <v/>
      </c>
      <c r="E291" s="18"/>
      <c r="F291" s="21" t="str">
        <f t="shared" si="25"/>
        <v/>
      </c>
      <c r="G291" s="22" t="str">
        <f>IF(C291="","",IF(D291='Gear Train '!$Q$3,"-",VLOOKUP(C291,$P$14:$R$513,3,FALSE)))</f>
        <v/>
      </c>
      <c r="H291" s="22" t="str">
        <f>IF(C291="","",IF(OR(D291='Gear Train '!$Q$7,D291='Gear Train '!$Q$3,D291='Gear Train '!$Q$8),"-",VLOOKUP(C291,$P$14:$S$513,4,FALSE)))</f>
        <v/>
      </c>
      <c r="I291" s="23" t="str">
        <f>IF(C291="","",IF(OR(D291='Gear Train '!$Q$7,D291='Gear Train '!$Q$8,F291='Gear Train '!$Q$7),VLOOKUP(E291,$C$14:$L$513,7,FALSE),IF(D291='Gear Train '!$Q$3,VLOOKUP(C291,$P$14:$T$513,5,FALSE),VLOOKUP(E291,$C$14:$L$513,7,FALSE)*L291)))</f>
        <v/>
      </c>
      <c r="J291" s="23" t="str">
        <f>IF(C291="","",IF(OR(D291='Gear Train '!$Q$7,D291='Gear Train '!$Q$8,F291='Gear Train '!$Q$7),VLOOKUP(E291,$C$14:$L$513,8,FALSE),IF(D291='Gear Train '!$Q$3,E291/I291,VLOOKUP(E291,$C$14:$L$513,8,FALSE)/L291)))</f>
        <v/>
      </c>
      <c r="K291" s="23" t="str">
        <f t="shared" si="28"/>
        <v/>
      </c>
      <c r="L291" s="23" t="str">
        <f>IF(C291="","",IF(OR(D291='Gear Train '!$Q$7,D291='Gear Train '!$Q$8,F291='Gear Train '!$Q$7),VLOOKUP(E291,$C$14:$L$513,10,FALSE),IF(D291='Gear Train '!$Q$3,"-",IF(F291='Gear Train '!$Q$3,1,H291/VLOOKUP(E291,$P$14:$S$513,4,FALSE)))))</f>
        <v/>
      </c>
      <c r="M291" s="23" t="str">
        <f t="shared" si="26"/>
        <v/>
      </c>
      <c r="N291" s="24" t="str">
        <f t="shared" si="27"/>
        <v/>
      </c>
      <c r="P291" s="18"/>
      <c r="Q291" s="18"/>
      <c r="R291" s="25"/>
      <c r="S291" s="25"/>
      <c r="T291" s="25"/>
      <c r="AF291" s="1"/>
      <c r="AG291" s="1"/>
    </row>
    <row r="292" spans="2:33">
      <c r="B292" s="17"/>
      <c r="C292" s="18"/>
      <c r="D292" s="19" t="str">
        <f t="shared" si="24"/>
        <v/>
      </c>
      <c r="E292" s="18"/>
      <c r="F292" s="21" t="str">
        <f t="shared" si="25"/>
        <v/>
      </c>
      <c r="G292" s="22" t="str">
        <f>IF(C292="","",IF(D292='Gear Train '!$Q$3,"-",VLOOKUP(C292,$P$14:$R$513,3,FALSE)))</f>
        <v/>
      </c>
      <c r="H292" s="22" t="str">
        <f>IF(C292="","",IF(OR(D292='Gear Train '!$Q$7,D292='Gear Train '!$Q$3,D292='Gear Train '!$Q$8),"-",VLOOKUP(C292,$P$14:$S$513,4,FALSE)))</f>
        <v/>
      </c>
      <c r="I292" s="23" t="str">
        <f>IF(C292="","",IF(OR(D292='Gear Train '!$Q$7,D292='Gear Train '!$Q$8,F292='Gear Train '!$Q$7),VLOOKUP(E292,$C$14:$L$513,7,FALSE),IF(D292='Gear Train '!$Q$3,VLOOKUP(C292,$P$14:$T$513,5,FALSE),VLOOKUP(E292,$C$14:$L$513,7,FALSE)*L292)))</f>
        <v/>
      </c>
      <c r="J292" s="23" t="str">
        <f>IF(C292="","",IF(OR(D292='Gear Train '!$Q$7,D292='Gear Train '!$Q$8,F292='Gear Train '!$Q$7),VLOOKUP(E292,$C$14:$L$513,8,FALSE),IF(D292='Gear Train '!$Q$3,E292/I292,VLOOKUP(E292,$C$14:$L$513,8,FALSE)/L292)))</f>
        <v/>
      </c>
      <c r="K292" s="23" t="str">
        <f t="shared" si="28"/>
        <v/>
      </c>
      <c r="L292" s="23" t="str">
        <f>IF(C292="","",IF(OR(D292='Gear Train '!$Q$7,D292='Gear Train '!$Q$8,F292='Gear Train '!$Q$7),VLOOKUP(E292,$C$14:$L$513,10,FALSE),IF(D292='Gear Train '!$Q$3,"-",IF(F292='Gear Train '!$Q$3,1,H292/VLOOKUP(E292,$P$14:$S$513,4,FALSE)))))</f>
        <v/>
      </c>
      <c r="M292" s="23" t="str">
        <f t="shared" si="26"/>
        <v/>
      </c>
      <c r="N292" s="24" t="str">
        <f t="shared" si="27"/>
        <v/>
      </c>
      <c r="P292" s="18"/>
      <c r="Q292" s="18"/>
      <c r="R292" s="25"/>
      <c r="S292" s="25"/>
      <c r="T292" s="25"/>
      <c r="AF292" s="1"/>
      <c r="AG292" s="1"/>
    </row>
    <row r="293" spans="2:33">
      <c r="B293" s="17"/>
      <c r="C293" s="18"/>
      <c r="D293" s="19" t="str">
        <f t="shared" si="24"/>
        <v/>
      </c>
      <c r="E293" s="18"/>
      <c r="F293" s="21" t="str">
        <f t="shared" si="25"/>
        <v/>
      </c>
      <c r="G293" s="22" t="str">
        <f>IF(C293="","",IF(D293='Gear Train '!$Q$3,"-",VLOOKUP(C293,$P$14:$R$513,3,FALSE)))</f>
        <v/>
      </c>
      <c r="H293" s="22" t="str">
        <f>IF(C293="","",IF(OR(D293='Gear Train '!$Q$7,D293='Gear Train '!$Q$3,D293='Gear Train '!$Q$8),"-",VLOOKUP(C293,$P$14:$S$513,4,FALSE)))</f>
        <v/>
      </c>
      <c r="I293" s="23" t="str">
        <f>IF(C293="","",IF(OR(D293='Gear Train '!$Q$7,D293='Gear Train '!$Q$8,F293='Gear Train '!$Q$7),VLOOKUP(E293,$C$14:$L$513,7,FALSE),IF(D293='Gear Train '!$Q$3,VLOOKUP(C293,$P$14:$T$513,5,FALSE),VLOOKUP(E293,$C$14:$L$513,7,FALSE)*L293)))</f>
        <v/>
      </c>
      <c r="J293" s="23" t="str">
        <f>IF(C293="","",IF(OR(D293='Gear Train '!$Q$7,D293='Gear Train '!$Q$8,F293='Gear Train '!$Q$7),VLOOKUP(E293,$C$14:$L$513,8,FALSE),IF(D293='Gear Train '!$Q$3,E293/I293,VLOOKUP(E293,$C$14:$L$513,8,FALSE)/L293)))</f>
        <v/>
      </c>
      <c r="K293" s="23" t="str">
        <f t="shared" si="28"/>
        <v/>
      </c>
      <c r="L293" s="23" t="str">
        <f>IF(C293="","",IF(OR(D293='Gear Train '!$Q$7,D293='Gear Train '!$Q$8,F293='Gear Train '!$Q$7),VLOOKUP(E293,$C$14:$L$513,10,FALSE),IF(D293='Gear Train '!$Q$3,"-",IF(F293='Gear Train '!$Q$3,1,H293/VLOOKUP(E293,$P$14:$S$513,4,FALSE)))))</f>
        <v/>
      </c>
      <c r="M293" s="23" t="str">
        <f t="shared" si="26"/>
        <v/>
      </c>
      <c r="N293" s="24" t="str">
        <f t="shared" si="27"/>
        <v/>
      </c>
      <c r="P293" s="18"/>
      <c r="Q293" s="18"/>
      <c r="R293" s="25"/>
      <c r="S293" s="25"/>
      <c r="T293" s="25"/>
      <c r="AF293" s="1"/>
      <c r="AG293" s="1"/>
    </row>
    <row r="294" spans="2:33">
      <c r="B294" s="17"/>
      <c r="C294" s="18"/>
      <c r="D294" s="19" t="str">
        <f t="shared" si="24"/>
        <v/>
      </c>
      <c r="E294" s="18"/>
      <c r="F294" s="21" t="str">
        <f t="shared" si="25"/>
        <v/>
      </c>
      <c r="G294" s="22" t="str">
        <f>IF(C294="","",IF(D294='Gear Train '!$Q$3,"-",VLOOKUP(C294,$P$14:$R$513,3,FALSE)))</f>
        <v/>
      </c>
      <c r="H294" s="22" t="str">
        <f>IF(C294="","",IF(OR(D294='Gear Train '!$Q$7,D294='Gear Train '!$Q$3,D294='Gear Train '!$Q$8),"-",VLOOKUP(C294,$P$14:$S$513,4,FALSE)))</f>
        <v/>
      </c>
      <c r="I294" s="23" t="str">
        <f>IF(C294="","",IF(OR(D294='Gear Train '!$Q$7,D294='Gear Train '!$Q$8,F294='Gear Train '!$Q$7),VLOOKUP(E294,$C$14:$L$513,7,FALSE),IF(D294='Gear Train '!$Q$3,VLOOKUP(C294,$P$14:$T$513,5,FALSE),VLOOKUP(E294,$C$14:$L$513,7,FALSE)*L294)))</f>
        <v/>
      </c>
      <c r="J294" s="23" t="str">
        <f>IF(C294="","",IF(OR(D294='Gear Train '!$Q$7,D294='Gear Train '!$Q$8,F294='Gear Train '!$Q$7),VLOOKUP(E294,$C$14:$L$513,8,FALSE),IF(D294='Gear Train '!$Q$3,E294/I294,VLOOKUP(E294,$C$14:$L$513,8,FALSE)/L294)))</f>
        <v/>
      </c>
      <c r="K294" s="23" t="str">
        <f t="shared" si="28"/>
        <v/>
      </c>
      <c r="L294" s="23" t="str">
        <f>IF(C294="","",IF(OR(D294='Gear Train '!$Q$7,D294='Gear Train '!$Q$8,F294='Gear Train '!$Q$7),VLOOKUP(E294,$C$14:$L$513,10,FALSE),IF(D294='Gear Train '!$Q$3,"-",IF(F294='Gear Train '!$Q$3,1,H294/VLOOKUP(E294,$P$14:$S$513,4,FALSE)))))</f>
        <v/>
      </c>
      <c r="M294" s="23" t="str">
        <f t="shared" si="26"/>
        <v/>
      </c>
      <c r="N294" s="24" t="str">
        <f t="shared" si="27"/>
        <v/>
      </c>
      <c r="P294" s="18"/>
      <c r="Q294" s="18"/>
      <c r="R294" s="25"/>
      <c r="S294" s="25"/>
      <c r="T294" s="25"/>
      <c r="AF294" s="1"/>
      <c r="AG294" s="1"/>
    </row>
    <row r="295" spans="2:33">
      <c r="B295" s="17"/>
      <c r="C295" s="18"/>
      <c r="D295" s="19" t="str">
        <f t="shared" si="24"/>
        <v/>
      </c>
      <c r="E295" s="18"/>
      <c r="F295" s="21" t="str">
        <f t="shared" si="25"/>
        <v/>
      </c>
      <c r="G295" s="22" t="str">
        <f>IF(C295="","",IF(D295='Gear Train '!$Q$3,"-",VLOOKUP(C295,$P$14:$R$513,3,FALSE)))</f>
        <v/>
      </c>
      <c r="H295" s="22" t="str">
        <f>IF(C295="","",IF(OR(D295='Gear Train '!$Q$7,D295='Gear Train '!$Q$3,D295='Gear Train '!$Q$8),"-",VLOOKUP(C295,$P$14:$S$513,4,FALSE)))</f>
        <v/>
      </c>
      <c r="I295" s="23" t="str">
        <f>IF(C295="","",IF(OR(D295='Gear Train '!$Q$7,D295='Gear Train '!$Q$8,F295='Gear Train '!$Q$7),VLOOKUP(E295,$C$14:$L$513,7,FALSE),IF(D295='Gear Train '!$Q$3,VLOOKUP(C295,$P$14:$T$513,5,FALSE),VLOOKUP(E295,$C$14:$L$513,7,FALSE)*L295)))</f>
        <v/>
      </c>
      <c r="J295" s="23" t="str">
        <f>IF(C295="","",IF(OR(D295='Gear Train '!$Q$7,D295='Gear Train '!$Q$8,F295='Gear Train '!$Q$7),VLOOKUP(E295,$C$14:$L$513,8,FALSE),IF(D295='Gear Train '!$Q$3,E295/I295,VLOOKUP(E295,$C$14:$L$513,8,FALSE)/L295)))</f>
        <v/>
      </c>
      <c r="K295" s="23" t="str">
        <f t="shared" si="28"/>
        <v/>
      </c>
      <c r="L295" s="23" t="str">
        <f>IF(C295="","",IF(OR(D295='Gear Train '!$Q$7,D295='Gear Train '!$Q$8,F295='Gear Train '!$Q$7),VLOOKUP(E295,$C$14:$L$513,10,FALSE),IF(D295='Gear Train '!$Q$3,"-",IF(F295='Gear Train '!$Q$3,1,H295/VLOOKUP(E295,$P$14:$S$513,4,FALSE)))))</f>
        <v/>
      </c>
      <c r="M295" s="23" t="str">
        <f t="shared" si="26"/>
        <v/>
      </c>
      <c r="N295" s="24" t="str">
        <f t="shared" si="27"/>
        <v/>
      </c>
      <c r="P295" s="18"/>
      <c r="Q295" s="18"/>
      <c r="R295" s="25"/>
      <c r="S295" s="25"/>
      <c r="T295" s="25"/>
      <c r="AF295" s="1"/>
      <c r="AG295" s="1"/>
    </row>
    <row r="296" spans="2:33">
      <c r="B296" s="17"/>
      <c r="C296" s="18"/>
      <c r="D296" s="19" t="str">
        <f t="shared" si="24"/>
        <v/>
      </c>
      <c r="E296" s="18"/>
      <c r="F296" s="21" t="str">
        <f t="shared" si="25"/>
        <v/>
      </c>
      <c r="G296" s="22" t="str">
        <f>IF(C296="","",IF(D296='Gear Train '!$Q$3,"-",VLOOKUP(C296,$P$14:$R$513,3,FALSE)))</f>
        <v/>
      </c>
      <c r="H296" s="22" t="str">
        <f>IF(C296="","",IF(OR(D296='Gear Train '!$Q$7,D296='Gear Train '!$Q$3,D296='Gear Train '!$Q$8),"-",VLOOKUP(C296,$P$14:$S$513,4,FALSE)))</f>
        <v/>
      </c>
      <c r="I296" s="23" t="str">
        <f>IF(C296="","",IF(OR(D296='Gear Train '!$Q$7,D296='Gear Train '!$Q$8,F296='Gear Train '!$Q$7),VLOOKUP(E296,$C$14:$L$513,7,FALSE),IF(D296='Gear Train '!$Q$3,VLOOKUP(C296,$P$14:$T$513,5,FALSE),VLOOKUP(E296,$C$14:$L$513,7,FALSE)*L296)))</f>
        <v/>
      </c>
      <c r="J296" s="23" t="str">
        <f>IF(C296="","",IF(OR(D296='Gear Train '!$Q$7,D296='Gear Train '!$Q$8,F296='Gear Train '!$Q$7),VLOOKUP(E296,$C$14:$L$513,8,FALSE),IF(D296='Gear Train '!$Q$3,E296/I296,VLOOKUP(E296,$C$14:$L$513,8,FALSE)/L296)))</f>
        <v/>
      </c>
      <c r="K296" s="23" t="str">
        <f t="shared" si="28"/>
        <v/>
      </c>
      <c r="L296" s="23" t="str">
        <f>IF(C296="","",IF(OR(D296='Gear Train '!$Q$7,D296='Gear Train '!$Q$8,F296='Gear Train '!$Q$7),VLOOKUP(E296,$C$14:$L$513,10,FALSE),IF(D296='Gear Train '!$Q$3,"-",IF(F296='Gear Train '!$Q$3,1,H296/VLOOKUP(E296,$P$14:$S$513,4,FALSE)))))</f>
        <v/>
      </c>
      <c r="M296" s="23" t="str">
        <f t="shared" si="26"/>
        <v/>
      </c>
      <c r="N296" s="24" t="str">
        <f t="shared" si="27"/>
        <v/>
      </c>
      <c r="P296" s="18"/>
      <c r="Q296" s="18"/>
      <c r="R296" s="25"/>
      <c r="S296" s="25"/>
      <c r="T296" s="25"/>
      <c r="AF296" s="1"/>
      <c r="AG296" s="1"/>
    </row>
    <row r="297" spans="2:33">
      <c r="B297" s="17"/>
      <c r="C297" s="18"/>
      <c r="D297" s="19" t="str">
        <f t="shared" si="24"/>
        <v/>
      </c>
      <c r="E297" s="18"/>
      <c r="F297" s="21" t="str">
        <f t="shared" si="25"/>
        <v/>
      </c>
      <c r="G297" s="22" t="str">
        <f>IF(C297="","",IF(D297='Gear Train '!$Q$3,"-",VLOOKUP(C297,$P$14:$R$513,3,FALSE)))</f>
        <v/>
      </c>
      <c r="H297" s="22" t="str">
        <f>IF(C297="","",IF(OR(D297='Gear Train '!$Q$7,D297='Gear Train '!$Q$3,D297='Gear Train '!$Q$8),"-",VLOOKUP(C297,$P$14:$S$513,4,FALSE)))</f>
        <v/>
      </c>
      <c r="I297" s="23" t="str">
        <f>IF(C297="","",IF(OR(D297='Gear Train '!$Q$7,D297='Gear Train '!$Q$8,F297='Gear Train '!$Q$7),VLOOKUP(E297,$C$14:$L$513,7,FALSE),IF(D297='Gear Train '!$Q$3,VLOOKUP(C297,$P$14:$T$513,5,FALSE),VLOOKUP(E297,$C$14:$L$513,7,FALSE)*L297)))</f>
        <v/>
      </c>
      <c r="J297" s="23" t="str">
        <f>IF(C297="","",IF(OR(D297='Gear Train '!$Q$7,D297='Gear Train '!$Q$8,F297='Gear Train '!$Q$7),VLOOKUP(E297,$C$14:$L$513,8,FALSE),IF(D297='Gear Train '!$Q$3,E297/I297,VLOOKUP(E297,$C$14:$L$513,8,FALSE)/L297)))</f>
        <v/>
      </c>
      <c r="K297" s="23" t="str">
        <f t="shared" si="28"/>
        <v/>
      </c>
      <c r="L297" s="23" t="str">
        <f>IF(C297="","",IF(OR(D297='Gear Train '!$Q$7,D297='Gear Train '!$Q$8,F297='Gear Train '!$Q$7),VLOOKUP(E297,$C$14:$L$513,10,FALSE),IF(D297='Gear Train '!$Q$3,"-",IF(F297='Gear Train '!$Q$3,1,H297/VLOOKUP(E297,$P$14:$S$513,4,FALSE)))))</f>
        <v/>
      </c>
      <c r="M297" s="23" t="str">
        <f t="shared" si="26"/>
        <v/>
      </c>
      <c r="N297" s="24" t="str">
        <f t="shared" si="27"/>
        <v/>
      </c>
      <c r="P297" s="18"/>
      <c r="Q297" s="18"/>
      <c r="R297" s="25"/>
      <c r="S297" s="25"/>
      <c r="T297" s="25"/>
      <c r="AF297" s="1"/>
      <c r="AG297" s="1"/>
    </row>
    <row r="298" spans="2:33">
      <c r="B298" s="17"/>
      <c r="C298" s="18"/>
      <c r="D298" s="19" t="str">
        <f t="shared" si="24"/>
        <v/>
      </c>
      <c r="E298" s="18"/>
      <c r="F298" s="21" t="str">
        <f t="shared" si="25"/>
        <v/>
      </c>
      <c r="G298" s="22" t="str">
        <f>IF(C298="","",IF(D298='Gear Train '!$Q$3,"-",VLOOKUP(C298,$P$14:$R$513,3,FALSE)))</f>
        <v/>
      </c>
      <c r="H298" s="22" t="str">
        <f>IF(C298="","",IF(OR(D298='Gear Train '!$Q$7,D298='Gear Train '!$Q$3,D298='Gear Train '!$Q$8),"-",VLOOKUP(C298,$P$14:$S$513,4,FALSE)))</f>
        <v/>
      </c>
      <c r="I298" s="23" t="str">
        <f>IF(C298="","",IF(OR(D298='Gear Train '!$Q$7,D298='Gear Train '!$Q$8,F298='Gear Train '!$Q$7),VLOOKUP(E298,$C$14:$L$513,7,FALSE),IF(D298='Gear Train '!$Q$3,VLOOKUP(C298,$P$14:$T$513,5,FALSE),VLOOKUP(E298,$C$14:$L$513,7,FALSE)*L298)))</f>
        <v/>
      </c>
      <c r="J298" s="23" t="str">
        <f>IF(C298="","",IF(OR(D298='Gear Train '!$Q$7,D298='Gear Train '!$Q$8,F298='Gear Train '!$Q$7),VLOOKUP(E298,$C$14:$L$513,8,FALSE),IF(D298='Gear Train '!$Q$3,E298/I298,VLOOKUP(E298,$C$14:$L$513,8,FALSE)/L298)))</f>
        <v/>
      </c>
      <c r="K298" s="23" t="str">
        <f t="shared" si="28"/>
        <v/>
      </c>
      <c r="L298" s="23" t="str">
        <f>IF(C298="","",IF(OR(D298='Gear Train '!$Q$7,D298='Gear Train '!$Q$8,F298='Gear Train '!$Q$7),VLOOKUP(E298,$C$14:$L$513,10,FALSE),IF(D298='Gear Train '!$Q$3,"-",IF(F298='Gear Train '!$Q$3,1,H298/VLOOKUP(E298,$P$14:$S$513,4,FALSE)))))</f>
        <v/>
      </c>
      <c r="M298" s="23" t="str">
        <f t="shared" si="26"/>
        <v/>
      </c>
      <c r="N298" s="24" t="str">
        <f t="shared" si="27"/>
        <v/>
      </c>
      <c r="P298" s="18"/>
      <c r="Q298" s="18"/>
      <c r="R298" s="25"/>
      <c r="S298" s="25"/>
      <c r="T298" s="25"/>
      <c r="AF298" s="1"/>
      <c r="AG298" s="1"/>
    </row>
    <row r="299" spans="2:33">
      <c r="B299" s="17"/>
      <c r="C299" s="18"/>
      <c r="D299" s="19" t="str">
        <f t="shared" si="24"/>
        <v/>
      </c>
      <c r="E299" s="18"/>
      <c r="F299" s="21" t="str">
        <f t="shared" si="25"/>
        <v/>
      </c>
      <c r="G299" s="22" t="str">
        <f>IF(C299="","",IF(D299='Gear Train '!$Q$3,"-",VLOOKUP(C299,$P$14:$R$513,3,FALSE)))</f>
        <v/>
      </c>
      <c r="H299" s="22" t="str">
        <f>IF(C299="","",IF(OR(D299='Gear Train '!$Q$7,D299='Gear Train '!$Q$3,D299='Gear Train '!$Q$8),"-",VLOOKUP(C299,$P$14:$S$513,4,FALSE)))</f>
        <v/>
      </c>
      <c r="I299" s="23" t="str">
        <f>IF(C299="","",IF(OR(D299='Gear Train '!$Q$7,D299='Gear Train '!$Q$8,F299='Gear Train '!$Q$7),VLOOKUP(E299,$C$14:$L$513,7,FALSE),IF(D299='Gear Train '!$Q$3,VLOOKUP(C299,$P$14:$T$513,5,FALSE),VLOOKUP(E299,$C$14:$L$513,7,FALSE)*L299)))</f>
        <v/>
      </c>
      <c r="J299" s="23" t="str">
        <f>IF(C299="","",IF(OR(D299='Gear Train '!$Q$7,D299='Gear Train '!$Q$8,F299='Gear Train '!$Q$7),VLOOKUP(E299,$C$14:$L$513,8,FALSE),IF(D299='Gear Train '!$Q$3,E299/I299,VLOOKUP(E299,$C$14:$L$513,8,FALSE)/L299)))</f>
        <v/>
      </c>
      <c r="K299" s="23" t="str">
        <f t="shared" si="28"/>
        <v/>
      </c>
      <c r="L299" s="23" t="str">
        <f>IF(C299="","",IF(OR(D299='Gear Train '!$Q$7,D299='Gear Train '!$Q$8,F299='Gear Train '!$Q$7),VLOOKUP(E299,$C$14:$L$513,10,FALSE),IF(D299='Gear Train '!$Q$3,"-",IF(F299='Gear Train '!$Q$3,1,H299/VLOOKUP(E299,$P$14:$S$513,4,FALSE)))))</f>
        <v/>
      </c>
      <c r="M299" s="23" t="str">
        <f t="shared" si="26"/>
        <v/>
      </c>
      <c r="N299" s="24" t="str">
        <f t="shared" si="27"/>
        <v/>
      </c>
      <c r="P299" s="18"/>
      <c r="Q299" s="18"/>
      <c r="R299" s="25"/>
      <c r="S299" s="25"/>
      <c r="T299" s="25"/>
      <c r="AF299" s="1"/>
      <c r="AG299" s="1"/>
    </row>
    <row r="300" spans="2:33">
      <c r="B300" s="17"/>
      <c r="C300" s="18"/>
      <c r="D300" s="19" t="str">
        <f t="shared" si="24"/>
        <v/>
      </c>
      <c r="E300" s="18"/>
      <c r="F300" s="21" t="str">
        <f t="shared" si="25"/>
        <v/>
      </c>
      <c r="G300" s="22" t="str">
        <f>IF(C300="","",IF(D300='Gear Train '!$Q$3,"-",VLOOKUP(C300,$P$14:$R$513,3,FALSE)))</f>
        <v/>
      </c>
      <c r="H300" s="22" t="str">
        <f>IF(C300="","",IF(OR(D300='Gear Train '!$Q$7,D300='Gear Train '!$Q$3,D300='Gear Train '!$Q$8),"-",VLOOKUP(C300,$P$14:$S$513,4,FALSE)))</f>
        <v/>
      </c>
      <c r="I300" s="23" t="str">
        <f>IF(C300="","",IF(OR(D300='Gear Train '!$Q$7,D300='Gear Train '!$Q$8,F300='Gear Train '!$Q$7),VLOOKUP(E300,$C$14:$L$513,7,FALSE),IF(D300='Gear Train '!$Q$3,VLOOKUP(C300,$P$14:$T$513,5,FALSE),VLOOKUP(E300,$C$14:$L$513,7,FALSE)*L300)))</f>
        <v/>
      </c>
      <c r="J300" s="23" t="str">
        <f>IF(C300="","",IF(OR(D300='Gear Train '!$Q$7,D300='Gear Train '!$Q$8,F300='Gear Train '!$Q$7),VLOOKUP(E300,$C$14:$L$513,8,FALSE),IF(D300='Gear Train '!$Q$3,E300/I300,VLOOKUP(E300,$C$14:$L$513,8,FALSE)/L300)))</f>
        <v/>
      </c>
      <c r="K300" s="23" t="str">
        <f t="shared" si="28"/>
        <v/>
      </c>
      <c r="L300" s="23" t="str">
        <f>IF(C300="","",IF(OR(D300='Gear Train '!$Q$7,D300='Gear Train '!$Q$8,F300='Gear Train '!$Q$7),VLOOKUP(E300,$C$14:$L$513,10,FALSE),IF(D300='Gear Train '!$Q$3,"-",IF(F300='Gear Train '!$Q$3,1,H300/VLOOKUP(E300,$P$14:$S$513,4,FALSE)))))</f>
        <v/>
      </c>
      <c r="M300" s="23" t="str">
        <f t="shared" si="26"/>
        <v/>
      </c>
      <c r="N300" s="24" t="str">
        <f t="shared" si="27"/>
        <v/>
      </c>
      <c r="P300" s="18"/>
      <c r="Q300" s="18"/>
      <c r="R300" s="25"/>
      <c r="S300" s="25"/>
      <c r="T300" s="25"/>
      <c r="AF300" s="1"/>
      <c r="AG300" s="1"/>
    </row>
    <row r="301" spans="2:33">
      <c r="B301" s="17"/>
      <c r="C301" s="18"/>
      <c r="D301" s="19" t="str">
        <f t="shared" si="24"/>
        <v/>
      </c>
      <c r="E301" s="18"/>
      <c r="F301" s="21" t="str">
        <f t="shared" si="25"/>
        <v/>
      </c>
      <c r="G301" s="22" t="str">
        <f>IF(C301="","",IF(D301='Gear Train '!$Q$3,"-",VLOOKUP(C301,$P$14:$R$513,3,FALSE)))</f>
        <v/>
      </c>
      <c r="H301" s="22" t="str">
        <f>IF(C301="","",IF(OR(D301='Gear Train '!$Q$7,D301='Gear Train '!$Q$3,D301='Gear Train '!$Q$8),"-",VLOOKUP(C301,$P$14:$S$513,4,FALSE)))</f>
        <v/>
      </c>
      <c r="I301" s="23" t="str">
        <f>IF(C301="","",IF(OR(D301='Gear Train '!$Q$7,D301='Gear Train '!$Q$8,F301='Gear Train '!$Q$7),VLOOKUP(E301,$C$14:$L$513,7,FALSE),IF(D301='Gear Train '!$Q$3,VLOOKUP(C301,$P$14:$T$513,5,FALSE),VLOOKUP(E301,$C$14:$L$513,7,FALSE)*L301)))</f>
        <v/>
      </c>
      <c r="J301" s="23" t="str">
        <f>IF(C301="","",IF(OR(D301='Gear Train '!$Q$7,D301='Gear Train '!$Q$8,F301='Gear Train '!$Q$7),VLOOKUP(E301,$C$14:$L$513,8,FALSE),IF(D301='Gear Train '!$Q$3,E301/I301,VLOOKUP(E301,$C$14:$L$513,8,FALSE)/L301)))</f>
        <v/>
      </c>
      <c r="K301" s="23" t="str">
        <f t="shared" si="28"/>
        <v/>
      </c>
      <c r="L301" s="23" t="str">
        <f>IF(C301="","",IF(OR(D301='Gear Train '!$Q$7,D301='Gear Train '!$Q$8,F301='Gear Train '!$Q$7),VLOOKUP(E301,$C$14:$L$513,10,FALSE),IF(D301='Gear Train '!$Q$3,"-",IF(F301='Gear Train '!$Q$3,1,H301/VLOOKUP(E301,$P$14:$S$513,4,FALSE)))))</f>
        <v/>
      </c>
      <c r="M301" s="23" t="str">
        <f t="shared" si="26"/>
        <v/>
      </c>
      <c r="N301" s="24" t="str">
        <f t="shared" si="27"/>
        <v/>
      </c>
      <c r="P301" s="18"/>
      <c r="Q301" s="18"/>
      <c r="R301" s="25"/>
      <c r="S301" s="25"/>
      <c r="T301" s="25"/>
      <c r="AF301" s="1"/>
      <c r="AG301" s="1"/>
    </row>
    <row r="302" spans="2:33">
      <c r="B302" s="17"/>
      <c r="C302" s="18"/>
      <c r="D302" s="19" t="str">
        <f t="shared" si="24"/>
        <v/>
      </c>
      <c r="E302" s="18"/>
      <c r="F302" s="21" t="str">
        <f t="shared" si="25"/>
        <v/>
      </c>
      <c r="G302" s="22" t="str">
        <f>IF(C302="","",IF(D302='Gear Train '!$Q$3,"-",VLOOKUP(C302,$P$14:$R$513,3,FALSE)))</f>
        <v/>
      </c>
      <c r="H302" s="22" t="str">
        <f>IF(C302="","",IF(OR(D302='Gear Train '!$Q$7,D302='Gear Train '!$Q$3,D302='Gear Train '!$Q$8),"-",VLOOKUP(C302,$P$14:$S$513,4,FALSE)))</f>
        <v/>
      </c>
      <c r="I302" s="23" t="str">
        <f>IF(C302="","",IF(OR(D302='Gear Train '!$Q$7,D302='Gear Train '!$Q$8,F302='Gear Train '!$Q$7),VLOOKUP(E302,$C$14:$L$513,7,FALSE),IF(D302='Gear Train '!$Q$3,VLOOKUP(C302,$P$14:$T$513,5,FALSE),VLOOKUP(E302,$C$14:$L$513,7,FALSE)*L302)))</f>
        <v/>
      </c>
      <c r="J302" s="23" t="str">
        <f>IF(C302="","",IF(OR(D302='Gear Train '!$Q$7,D302='Gear Train '!$Q$8,F302='Gear Train '!$Q$7),VLOOKUP(E302,$C$14:$L$513,8,FALSE),IF(D302='Gear Train '!$Q$3,E302/I302,VLOOKUP(E302,$C$14:$L$513,8,FALSE)/L302)))</f>
        <v/>
      </c>
      <c r="K302" s="23" t="str">
        <f t="shared" si="28"/>
        <v/>
      </c>
      <c r="L302" s="23" t="str">
        <f>IF(C302="","",IF(OR(D302='Gear Train '!$Q$7,D302='Gear Train '!$Q$8,F302='Gear Train '!$Q$7),VLOOKUP(E302,$C$14:$L$513,10,FALSE),IF(D302='Gear Train '!$Q$3,"-",IF(F302='Gear Train '!$Q$3,1,H302/VLOOKUP(E302,$P$14:$S$513,4,FALSE)))))</f>
        <v/>
      </c>
      <c r="M302" s="23" t="str">
        <f t="shared" si="26"/>
        <v/>
      </c>
      <c r="N302" s="24" t="str">
        <f t="shared" si="27"/>
        <v/>
      </c>
      <c r="P302" s="18"/>
      <c r="Q302" s="18"/>
      <c r="R302" s="25"/>
      <c r="S302" s="25"/>
      <c r="T302" s="25"/>
      <c r="AF302" s="1"/>
      <c r="AG302" s="1"/>
    </row>
    <row r="303" spans="2:33">
      <c r="B303" s="17"/>
      <c r="C303" s="18"/>
      <c r="D303" s="19" t="str">
        <f t="shared" si="24"/>
        <v/>
      </c>
      <c r="E303" s="18"/>
      <c r="F303" s="21" t="str">
        <f t="shared" si="25"/>
        <v/>
      </c>
      <c r="G303" s="22" t="str">
        <f>IF(C303="","",IF(D303='Gear Train '!$Q$3,"-",VLOOKUP(C303,$P$14:$R$513,3,FALSE)))</f>
        <v/>
      </c>
      <c r="H303" s="22" t="str">
        <f>IF(C303="","",IF(OR(D303='Gear Train '!$Q$7,D303='Gear Train '!$Q$3,D303='Gear Train '!$Q$8),"-",VLOOKUP(C303,$P$14:$S$513,4,FALSE)))</f>
        <v/>
      </c>
      <c r="I303" s="23" t="str">
        <f>IF(C303="","",IF(OR(D303='Gear Train '!$Q$7,D303='Gear Train '!$Q$8,F303='Gear Train '!$Q$7),VLOOKUP(E303,$C$14:$L$513,7,FALSE),IF(D303='Gear Train '!$Q$3,VLOOKUP(C303,$P$14:$T$513,5,FALSE),VLOOKUP(E303,$C$14:$L$513,7,FALSE)*L303)))</f>
        <v/>
      </c>
      <c r="J303" s="23" t="str">
        <f>IF(C303="","",IF(OR(D303='Gear Train '!$Q$7,D303='Gear Train '!$Q$8,F303='Gear Train '!$Q$7),VLOOKUP(E303,$C$14:$L$513,8,FALSE),IF(D303='Gear Train '!$Q$3,E303/I303,VLOOKUP(E303,$C$14:$L$513,8,FALSE)/L303)))</f>
        <v/>
      </c>
      <c r="K303" s="23" t="str">
        <f t="shared" si="28"/>
        <v/>
      </c>
      <c r="L303" s="23" t="str">
        <f>IF(C303="","",IF(OR(D303='Gear Train '!$Q$7,D303='Gear Train '!$Q$8,F303='Gear Train '!$Q$7),VLOOKUP(E303,$C$14:$L$513,10,FALSE),IF(D303='Gear Train '!$Q$3,"-",IF(F303='Gear Train '!$Q$3,1,H303/VLOOKUP(E303,$P$14:$S$513,4,FALSE)))))</f>
        <v/>
      </c>
      <c r="M303" s="23" t="str">
        <f t="shared" si="26"/>
        <v/>
      </c>
      <c r="N303" s="24" t="str">
        <f t="shared" si="27"/>
        <v/>
      </c>
      <c r="P303" s="18"/>
      <c r="Q303" s="18"/>
      <c r="R303" s="25"/>
      <c r="S303" s="25"/>
      <c r="T303" s="25"/>
      <c r="AF303" s="1"/>
      <c r="AG303" s="1"/>
    </row>
    <row r="304" spans="2:33">
      <c r="B304" s="17"/>
      <c r="C304" s="18"/>
      <c r="D304" s="19" t="str">
        <f t="shared" si="24"/>
        <v/>
      </c>
      <c r="E304" s="18"/>
      <c r="F304" s="21" t="str">
        <f t="shared" si="25"/>
        <v/>
      </c>
      <c r="G304" s="22" t="str">
        <f>IF(C304="","",IF(D304='Gear Train '!$Q$3,"-",VLOOKUP(C304,$P$14:$R$513,3,FALSE)))</f>
        <v/>
      </c>
      <c r="H304" s="22" t="str">
        <f>IF(C304="","",IF(OR(D304='Gear Train '!$Q$7,D304='Gear Train '!$Q$3,D304='Gear Train '!$Q$8),"-",VLOOKUP(C304,$P$14:$S$513,4,FALSE)))</f>
        <v/>
      </c>
      <c r="I304" s="23" t="str">
        <f>IF(C304="","",IF(OR(D304='Gear Train '!$Q$7,D304='Gear Train '!$Q$8,F304='Gear Train '!$Q$7),VLOOKUP(E304,$C$14:$L$513,7,FALSE),IF(D304='Gear Train '!$Q$3,VLOOKUP(C304,$P$14:$T$513,5,FALSE),VLOOKUP(E304,$C$14:$L$513,7,FALSE)*L304)))</f>
        <v/>
      </c>
      <c r="J304" s="23" t="str">
        <f>IF(C304="","",IF(OR(D304='Gear Train '!$Q$7,D304='Gear Train '!$Q$8,F304='Gear Train '!$Q$7),VLOOKUP(E304,$C$14:$L$513,8,FALSE),IF(D304='Gear Train '!$Q$3,E304/I304,VLOOKUP(E304,$C$14:$L$513,8,FALSE)/L304)))</f>
        <v/>
      </c>
      <c r="K304" s="23" t="str">
        <f t="shared" si="28"/>
        <v/>
      </c>
      <c r="L304" s="23" t="str">
        <f>IF(C304="","",IF(OR(D304='Gear Train '!$Q$7,D304='Gear Train '!$Q$8,F304='Gear Train '!$Q$7),VLOOKUP(E304,$C$14:$L$513,10,FALSE),IF(D304='Gear Train '!$Q$3,"-",IF(F304='Gear Train '!$Q$3,1,H304/VLOOKUP(E304,$P$14:$S$513,4,FALSE)))))</f>
        <v/>
      </c>
      <c r="M304" s="23" t="str">
        <f t="shared" si="26"/>
        <v/>
      </c>
      <c r="N304" s="24" t="str">
        <f t="shared" si="27"/>
        <v/>
      </c>
      <c r="P304" s="18"/>
      <c r="Q304" s="18"/>
      <c r="R304" s="25"/>
      <c r="S304" s="25"/>
      <c r="T304" s="25"/>
      <c r="AF304" s="1"/>
      <c r="AG304" s="1"/>
    </row>
    <row r="305" spans="2:33">
      <c r="B305" s="17"/>
      <c r="C305" s="18"/>
      <c r="D305" s="19" t="str">
        <f t="shared" si="24"/>
        <v/>
      </c>
      <c r="E305" s="18"/>
      <c r="F305" s="21" t="str">
        <f t="shared" si="25"/>
        <v/>
      </c>
      <c r="G305" s="22" t="str">
        <f>IF(C305="","",IF(D305='Gear Train '!$Q$3,"-",VLOOKUP(C305,$P$14:$R$513,3,FALSE)))</f>
        <v/>
      </c>
      <c r="H305" s="22" t="str">
        <f>IF(C305="","",IF(OR(D305='Gear Train '!$Q$7,D305='Gear Train '!$Q$3,D305='Gear Train '!$Q$8),"-",VLOOKUP(C305,$P$14:$S$513,4,FALSE)))</f>
        <v/>
      </c>
      <c r="I305" s="23" t="str">
        <f>IF(C305="","",IF(OR(D305='Gear Train '!$Q$7,D305='Gear Train '!$Q$8,F305='Gear Train '!$Q$7),VLOOKUP(E305,$C$14:$L$513,7,FALSE),IF(D305='Gear Train '!$Q$3,VLOOKUP(C305,$P$14:$T$513,5,FALSE),VLOOKUP(E305,$C$14:$L$513,7,FALSE)*L305)))</f>
        <v/>
      </c>
      <c r="J305" s="23" t="str">
        <f>IF(C305="","",IF(OR(D305='Gear Train '!$Q$7,D305='Gear Train '!$Q$8,F305='Gear Train '!$Q$7),VLOOKUP(E305,$C$14:$L$513,8,FALSE),IF(D305='Gear Train '!$Q$3,E305/I305,VLOOKUP(E305,$C$14:$L$513,8,FALSE)/L305)))</f>
        <v/>
      </c>
      <c r="K305" s="23" t="str">
        <f t="shared" si="28"/>
        <v/>
      </c>
      <c r="L305" s="23" t="str">
        <f>IF(C305="","",IF(OR(D305='Gear Train '!$Q$7,D305='Gear Train '!$Q$8,F305='Gear Train '!$Q$7),VLOOKUP(E305,$C$14:$L$513,10,FALSE),IF(D305='Gear Train '!$Q$3,"-",IF(F305='Gear Train '!$Q$3,1,H305/VLOOKUP(E305,$P$14:$S$513,4,FALSE)))))</f>
        <v/>
      </c>
      <c r="M305" s="23" t="str">
        <f t="shared" si="26"/>
        <v/>
      </c>
      <c r="N305" s="24" t="str">
        <f t="shared" si="27"/>
        <v/>
      </c>
      <c r="P305" s="18"/>
      <c r="Q305" s="18"/>
      <c r="R305" s="25"/>
      <c r="S305" s="25"/>
      <c r="T305" s="25"/>
      <c r="AF305" s="1"/>
      <c r="AG305" s="1"/>
    </row>
    <row r="306" spans="2:33">
      <c r="B306" s="17"/>
      <c r="C306" s="18"/>
      <c r="D306" s="19" t="str">
        <f t="shared" si="24"/>
        <v/>
      </c>
      <c r="E306" s="18"/>
      <c r="F306" s="21" t="str">
        <f t="shared" si="25"/>
        <v/>
      </c>
      <c r="G306" s="22" t="str">
        <f>IF(C306="","",IF(D306='Gear Train '!$Q$3,"-",VLOOKUP(C306,$P$14:$R$513,3,FALSE)))</f>
        <v/>
      </c>
      <c r="H306" s="22" t="str">
        <f>IF(C306="","",IF(OR(D306='Gear Train '!$Q$7,D306='Gear Train '!$Q$3,D306='Gear Train '!$Q$8),"-",VLOOKUP(C306,$P$14:$S$513,4,FALSE)))</f>
        <v/>
      </c>
      <c r="I306" s="23" t="str">
        <f>IF(C306="","",IF(OR(D306='Gear Train '!$Q$7,D306='Gear Train '!$Q$8,F306='Gear Train '!$Q$7),VLOOKUP(E306,$C$14:$L$513,7,FALSE),IF(D306='Gear Train '!$Q$3,VLOOKUP(C306,$P$14:$T$513,5,FALSE),VLOOKUP(E306,$C$14:$L$513,7,FALSE)*L306)))</f>
        <v/>
      </c>
      <c r="J306" s="23" t="str">
        <f>IF(C306="","",IF(OR(D306='Gear Train '!$Q$7,D306='Gear Train '!$Q$8,F306='Gear Train '!$Q$7),VLOOKUP(E306,$C$14:$L$513,8,FALSE),IF(D306='Gear Train '!$Q$3,E306/I306,VLOOKUP(E306,$C$14:$L$513,8,FALSE)/L306)))</f>
        <v/>
      </c>
      <c r="K306" s="23" t="str">
        <f t="shared" si="28"/>
        <v/>
      </c>
      <c r="L306" s="23" t="str">
        <f>IF(C306="","",IF(OR(D306='Gear Train '!$Q$7,D306='Gear Train '!$Q$8,F306='Gear Train '!$Q$7),VLOOKUP(E306,$C$14:$L$513,10,FALSE),IF(D306='Gear Train '!$Q$3,"-",IF(F306='Gear Train '!$Q$3,1,H306/VLOOKUP(E306,$P$14:$S$513,4,FALSE)))))</f>
        <v/>
      </c>
      <c r="M306" s="23" t="str">
        <f t="shared" si="26"/>
        <v/>
      </c>
      <c r="N306" s="24" t="str">
        <f t="shared" si="27"/>
        <v/>
      </c>
      <c r="P306" s="18"/>
      <c r="Q306" s="18"/>
      <c r="R306" s="25"/>
      <c r="S306" s="25"/>
      <c r="T306" s="25"/>
      <c r="AF306" s="1"/>
      <c r="AG306" s="1"/>
    </row>
    <row r="307" spans="2:33">
      <c r="B307" s="17"/>
      <c r="C307" s="18"/>
      <c r="D307" s="19" t="str">
        <f t="shared" si="24"/>
        <v/>
      </c>
      <c r="E307" s="18"/>
      <c r="F307" s="21" t="str">
        <f t="shared" si="25"/>
        <v/>
      </c>
      <c r="G307" s="22" t="str">
        <f>IF(C307="","",IF(D307='Gear Train '!$Q$3,"-",VLOOKUP(C307,$P$14:$R$513,3,FALSE)))</f>
        <v/>
      </c>
      <c r="H307" s="22" t="str">
        <f>IF(C307="","",IF(OR(D307='Gear Train '!$Q$7,D307='Gear Train '!$Q$3,D307='Gear Train '!$Q$8),"-",VLOOKUP(C307,$P$14:$S$513,4,FALSE)))</f>
        <v/>
      </c>
      <c r="I307" s="23" t="str">
        <f>IF(C307="","",IF(OR(D307='Gear Train '!$Q$7,D307='Gear Train '!$Q$8,F307='Gear Train '!$Q$7),VLOOKUP(E307,$C$14:$L$513,7,FALSE),IF(D307='Gear Train '!$Q$3,VLOOKUP(C307,$P$14:$T$513,5,FALSE),VLOOKUP(E307,$C$14:$L$513,7,FALSE)*L307)))</f>
        <v/>
      </c>
      <c r="J307" s="23" t="str">
        <f>IF(C307="","",IF(OR(D307='Gear Train '!$Q$7,D307='Gear Train '!$Q$8,F307='Gear Train '!$Q$7),VLOOKUP(E307,$C$14:$L$513,8,FALSE),IF(D307='Gear Train '!$Q$3,E307/I307,VLOOKUP(E307,$C$14:$L$513,8,FALSE)/L307)))</f>
        <v/>
      </c>
      <c r="K307" s="23" t="str">
        <f t="shared" si="28"/>
        <v/>
      </c>
      <c r="L307" s="23" t="str">
        <f>IF(C307="","",IF(OR(D307='Gear Train '!$Q$7,D307='Gear Train '!$Q$8,F307='Gear Train '!$Q$7),VLOOKUP(E307,$C$14:$L$513,10,FALSE),IF(D307='Gear Train '!$Q$3,"-",IF(F307='Gear Train '!$Q$3,1,H307/VLOOKUP(E307,$P$14:$S$513,4,FALSE)))))</f>
        <v/>
      </c>
      <c r="M307" s="23" t="str">
        <f t="shared" si="26"/>
        <v/>
      </c>
      <c r="N307" s="24" t="str">
        <f t="shared" si="27"/>
        <v/>
      </c>
      <c r="P307" s="18"/>
      <c r="Q307" s="18"/>
      <c r="R307" s="25"/>
      <c r="S307" s="25"/>
      <c r="T307" s="25"/>
      <c r="AF307" s="1"/>
      <c r="AG307" s="1"/>
    </row>
    <row r="308" spans="2:33">
      <c r="B308" s="17"/>
      <c r="C308" s="18"/>
      <c r="D308" s="19" t="str">
        <f t="shared" si="24"/>
        <v/>
      </c>
      <c r="E308" s="18"/>
      <c r="F308" s="21" t="str">
        <f t="shared" si="25"/>
        <v/>
      </c>
      <c r="G308" s="22" t="str">
        <f>IF(C308="","",IF(D308='Gear Train '!$Q$3,"-",VLOOKUP(C308,$P$14:$R$513,3,FALSE)))</f>
        <v/>
      </c>
      <c r="H308" s="22" t="str">
        <f>IF(C308="","",IF(OR(D308='Gear Train '!$Q$7,D308='Gear Train '!$Q$3,D308='Gear Train '!$Q$8),"-",VLOOKUP(C308,$P$14:$S$513,4,FALSE)))</f>
        <v/>
      </c>
      <c r="I308" s="23" t="str">
        <f>IF(C308="","",IF(OR(D308='Gear Train '!$Q$7,D308='Gear Train '!$Q$8,F308='Gear Train '!$Q$7),VLOOKUP(E308,$C$14:$L$513,7,FALSE),IF(D308='Gear Train '!$Q$3,VLOOKUP(C308,$P$14:$T$513,5,FALSE),VLOOKUP(E308,$C$14:$L$513,7,FALSE)*L308)))</f>
        <v/>
      </c>
      <c r="J308" s="23" t="str">
        <f>IF(C308="","",IF(OR(D308='Gear Train '!$Q$7,D308='Gear Train '!$Q$8,F308='Gear Train '!$Q$7),VLOOKUP(E308,$C$14:$L$513,8,FALSE),IF(D308='Gear Train '!$Q$3,E308/I308,VLOOKUP(E308,$C$14:$L$513,8,FALSE)/L308)))</f>
        <v/>
      </c>
      <c r="K308" s="23" t="str">
        <f t="shared" si="28"/>
        <v/>
      </c>
      <c r="L308" s="23" t="str">
        <f>IF(C308="","",IF(OR(D308='Gear Train '!$Q$7,D308='Gear Train '!$Q$8,F308='Gear Train '!$Q$7),VLOOKUP(E308,$C$14:$L$513,10,FALSE),IF(D308='Gear Train '!$Q$3,"-",IF(F308='Gear Train '!$Q$3,1,H308/VLOOKUP(E308,$P$14:$S$513,4,FALSE)))))</f>
        <v/>
      </c>
      <c r="M308" s="23" t="str">
        <f t="shared" si="26"/>
        <v/>
      </c>
      <c r="N308" s="24" t="str">
        <f t="shared" si="27"/>
        <v/>
      </c>
      <c r="P308" s="18"/>
      <c r="Q308" s="18"/>
      <c r="R308" s="25"/>
      <c r="S308" s="25"/>
      <c r="T308" s="25"/>
      <c r="AF308" s="1"/>
      <c r="AG308" s="1"/>
    </row>
    <row r="309" spans="2:33">
      <c r="B309" s="17"/>
      <c r="C309" s="18"/>
      <c r="D309" s="19" t="str">
        <f t="shared" si="24"/>
        <v/>
      </c>
      <c r="E309" s="18"/>
      <c r="F309" s="21" t="str">
        <f t="shared" si="25"/>
        <v/>
      </c>
      <c r="G309" s="22" t="str">
        <f>IF(C309="","",IF(D309='Gear Train '!$Q$3,"-",VLOOKUP(C309,$P$14:$R$513,3,FALSE)))</f>
        <v/>
      </c>
      <c r="H309" s="22" t="str">
        <f>IF(C309="","",IF(OR(D309='Gear Train '!$Q$7,D309='Gear Train '!$Q$3,D309='Gear Train '!$Q$8),"-",VLOOKUP(C309,$P$14:$S$513,4,FALSE)))</f>
        <v/>
      </c>
      <c r="I309" s="23" t="str">
        <f>IF(C309="","",IF(OR(D309='Gear Train '!$Q$7,D309='Gear Train '!$Q$8,F309='Gear Train '!$Q$7),VLOOKUP(E309,$C$14:$L$513,7,FALSE),IF(D309='Gear Train '!$Q$3,VLOOKUP(C309,$P$14:$T$513,5,FALSE),VLOOKUP(E309,$C$14:$L$513,7,FALSE)*L309)))</f>
        <v/>
      </c>
      <c r="J309" s="23" t="str">
        <f>IF(C309="","",IF(OR(D309='Gear Train '!$Q$7,D309='Gear Train '!$Q$8,F309='Gear Train '!$Q$7),VLOOKUP(E309,$C$14:$L$513,8,FALSE),IF(D309='Gear Train '!$Q$3,E309/I309,VLOOKUP(E309,$C$14:$L$513,8,FALSE)/L309)))</f>
        <v/>
      </c>
      <c r="K309" s="23" t="str">
        <f t="shared" si="28"/>
        <v/>
      </c>
      <c r="L309" s="23" t="str">
        <f>IF(C309="","",IF(OR(D309='Gear Train '!$Q$7,D309='Gear Train '!$Q$8,F309='Gear Train '!$Q$7),VLOOKUP(E309,$C$14:$L$513,10,FALSE),IF(D309='Gear Train '!$Q$3,"-",IF(F309='Gear Train '!$Q$3,1,H309/VLOOKUP(E309,$P$14:$S$513,4,FALSE)))))</f>
        <v/>
      </c>
      <c r="M309" s="23" t="str">
        <f t="shared" si="26"/>
        <v/>
      </c>
      <c r="N309" s="24" t="str">
        <f t="shared" si="27"/>
        <v/>
      </c>
      <c r="P309" s="18"/>
      <c r="Q309" s="18"/>
      <c r="R309" s="25"/>
      <c r="S309" s="25"/>
      <c r="T309" s="25"/>
      <c r="AF309" s="1"/>
      <c r="AG309" s="1"/>
    </row>
    <row r="310" spans="2:33">
      <c r="B310" s="17"/>
      <c r="C310" s="18"/>
      <c r="D310" s="19" t="str">
        <f t="shared" si="24"/>
        <v/>
      </c>
      <c r="E310" s="18"/>
      <c r="F310" s="21" t="str">
        <f t="shared" si="25"/>
        <v/>
      </c>
      <c r="G310" s="22" t="str">
        <f>IF(C310="","",IF(D310='Gear Train '!$Q$3,"-",VLOOKUP(C310,$P$14:$R$513,3,FALSE)))</f>
        <v/>
      </c>
      <c r="H310" s="22" t="str">
        <f>IF(C310="","",IF(OR(D310='Gear Train '!$Q$7,D310='Gear Train '!$Q$3,D310='Gear Train '!$Q$8),"-",VLOOKUP(C310,$P$14:$S$513,4,FALSE)))</f>
        <v/>
      </c>
      <c r="I310" s="23" t="str">
        <f>IF(C310="","",IF(OR(D310='Gear Train '!$Q$7,D310='Gear Train '!$Q$8,F310='Gear Train '!$Q$7),VLOOKUP(E310,$C$14:$L$513,7,FALSE),IF(D310='Gear Train '!$Q$3,VLOOKUP(C310,$P$14:$T$513,5,FALSE),VLOOKUP(E310,$C$14:$L$513,7,FALSE)*L310)))</f>
        <v/>
      </c>
      <c r="J310" s="23" t="str">
        <f>IF(C310="","",IF(OR(D310='Gear Train '!$Q$7,D310='Gear Train '!$Q$8,F310='Gear Train '!$Q$7),VLOOKUP(E310,$C$14:$L$513,8,FALSE),IF(D310='Gear Train '!$Q$3,E310/I310,VLOOKUP(E310,$C$14:$L$513,8,FALSE)/L310)))</f>
        <v/>
      </c>
      <c r="K310" s="23" t="str">
        <f t="shared" si="28"/>
        <v/>
      </c>
      <c r="L310" s="23" t="str">
        <f>IF(C310="","",IF(OR(D310='Gear Train '!$Q$7,D310='Gear Train '!$Q$8,F310='Gear Train '!$Q$7),VLOOKUP(E310,$C$14:$L$513,10,FALSE),IF(D310='Gear Train '!$Q$3,"-",IF(F310='Gear Train '!$Q$3,1,H310/VLOOKUP(E310,$P$14:$S$513,4,FALSE)))))</f>
        <v/>
      </c>
      <c r="M310" s="23" t="str">
        <f t="shared" si="26"/>
        <v/>
      </c>
      <c r="N310" s="24" t="str">
        <f t="shared" si="27"/>
        <v/>
      </c>
      <c r="P310" s="18"/>
      <c r="Q310" s="18"/>
      <c r="R310" s="25"/>
      <c r="S310" s="25"/>
      <c r="T310" s="25"/>
      <c r="AF310" s="1"/>
      <c r="AG310" s="1"/>
    </row>
    <row r="311" spans="2:33">
      <c r="B311" s="17"/>
      <c r="C311" s="18"/>
      <c r="D311" s="19" t="str">
        <f t="shared" si="24"/>
        <v/>
      </c>
      <c r="E311" s="18"/>
      <c r="F311" s="21" t="str">
        <f t="shared" si="25"/>
        <v/>
      </c>
      <c r="G311" s="22" t="str">
        <f>IF(C311="","",IF(D311='Gear Train '!$Q$3,"-",VLOOKUP(C311,$P$14:$R$513,3,FALSE)))</f>
        <v/>
      </c>
      <c r="H311" s="22" t="str">
        <f>IF(C311="","",IF(OR(D311='Gear Train '!$Q$7,D311='Gear Train '!$Q$3,D311='Gear Train '!$Q$8),"-",VLOOKUP(C311,$P$14:$S$513,4,FALSE)))</f>
        <v/>
      </c>
      <c r="I311" s="23" t="str">
        <f>IF(C311="","",IF(OR(D311='Gear Train '!$Q$7,D311='Gear Train '!$Q$8,F311='Gear Train '!$Q$7),VLOOKUP(E311,$C$14:$L$513,7,FALSE),IF(D311='Gear Train '!$Q$3,VLOOKUP(C311,$P$14:$T$513,5,FALSE),VLOOKUP(E311,$C$14:$L$513,7,FALSE)*L311)))</f>
        <v/>
      </c>
      <c r="J311" s="23" t="str">
        <f>IF(C311="","",IF(OR(D311='Gear Train '!$Q$7,D311='Gear Train '!$Q$8,F311='Gear Train '!$Q$7),VLOOKUP(E311,$C$14:$L$513,8,FALSE),IF(D311='Gear Train '!$Q$3,E311/I311,VLOOKUP(E311,$C$14:$L$513,8,FALSE)/L311)))</f>
        <v/>
      </c>
      <c r="K311" s="23" t="str">
        <f t="shared" si="28"/>
        <v/>
      </c>
      <c r="L311" s="23" t="str">
        <f>IF(C311="","",IF(OR(D311='Gear Train '!$Q$7,D311='Gear Train '!$Q$8,F311='Gear Train '!$Q$7),VLOOKUP(E311,$C$14:$L$513,10,FALSE),IF(D311='Gear Train '!$Q$3,"-",IF(F311='Gear Train '!$Q$3,1,H311/VLOOKUP(E311,$P$14:$S$513,4,FALSE)))))</f>
        <v/>
      </c>
      <c r="M311" s="23" t="str">
        <f t="shared" si="26"/>
        <v/>
      </c>
      <c r="N311" s="24" t="str">
        <f t="shared" si="27"/>
        <v/>
      </c>
      <c r="P311" s="18"/>
      <c r="Q311" s="18"/>
      <c r="R311" s="25"/>
      <c r="S311" s="25"/>
      <c r="T311" s="25"/>
      <c r="AF311" s="1"/>
      <c r="AG311" s="1"/>
    </row>
    <row r="312" spans="2:33">
      <c r="B312" s="17"/>
      <c r="C312" s="18"/>
      <c r="D312" s="19" t="str">
        <f t="shared" si="24"/>
        <v/>
      </c>
      <c r="E312" s="18"/>
      <c r="F312" s="21" t="str">
        <f t="shared" si="25"/>
        <v/>
      </c>
      <c r="G312" s="22" t="str">
        <f>IF(C312="","",IF(D312='Gear Train '!$Q$3,"-",VLOOKUP(C312,$P$14:$R$513,3,FALSE)))</f>
        <v/>
      </c>
      <c r="H312" s="22" t="str">
        <f>IF(C312="","",IF(OR(D312='Gear Train '!$Q$7,D312='Gear Train '!$Q$3,D312='Gear Train '!$Q$8),"-",VLOOKUP(C312,$P$14:$S$513,4,FALSE)))</f>
        <v/>
      </c>
      <c r="I312" s="23" t="str">
        <f>IF(C312="","",IF(OR(D312='Gear Train '!$Q$7,D312='Gear Train '!$Q$8,F312='Gear Train '!$Q$7),VLOOKUP(E312,$C$14:$L$513,7,FALSE),IF(D312='Gear Train '!$Q$3,VLOOKUP(C312,$P$14:$T$513,5,FALSE),VLOOKUP(E312,$C$14:$L$513,7,FALSE)*L312)))</f>
        <v/>
      </c>
      <c r="J312" s="23" t="str">
        <f>IF(C312="","",IF(OR(D312='Gear Train '!$Q$7,D312='Gear Train '!$Q$8,F312='Gear Train '!$Q$7),VLOOKUP(E312,$C$14:$L$513,8,FALSE),IF(D312='Gear Train '!$Q$3,E312/I312,VLOOKUP(E312,$C$14:$L$513,8,FALSE)/L312)))</f>
        <v/>
      </c>
      <c r="K312" s="23" t="str">
        <f t="shared" si="28"/>
        <v/>
      </c>
      <c r="L312" s="23" t="str">
        <f>IF(C312="","",IF(OR(D312='Gear Train '!$Q$7,D312='Gear Train '!$Q$8,F312='Gear Train '!$Q$7),VLOOKUP(E312,$C$14:$L$513,10,FALSE),IF(D312='Gear Train '!$Q$3,"-",IF(F312='Gear Train '!$Q$3,1,H312/VLOOKUP(E312,$P$14:$S$513,4,FALSE)))))</f>
        <v/>
      </c>
      <c r="M312" s="23" t="str">
        <f t="shared" si="26"/>
        <v/>
      </c>
      <c r="N312" s="24" t="str">
        <f t="shared" si="27"/>
        <v/>
      </c>
      <c r="P312" s="18"/>
      <c r="Q312" s="18"/>
      <c r="R312" s="25"/>
      <c r="S312" s="25"/>
      <c r="T312" s="25"/>
      <c r="AF312" s="1"/>
      <c r="AG312" s="1"/>
    </row>
    <row r="313" spans="2:33">
      <c r="B313" s="17"/>
      <c r="C313" s="18"/>
      <c r="D313" s="19" t="str">
        <f t="shared" si="24"/>
        <v/>
      </c>
      <c r="E313" s="18"/>
      <c r="F313" s="21" t="str">
        <f t="shared" si="25"/>
        <v/>
      </c>
      <c r="G313" s="22" t="str">
        <f>IF(C313="","",IF(D313='Gear Train '!$Q$3,"-",VLOOKUP(C313,$P$14:$R$513,3,FALSE)))</f>
        <v/>
      </c>
      <c r="H313" s="22" t="str">
        <f>IF(C313="","",IF(OR(D313='Gear Train '!$Q$7,D313='Gear Train '!$Q$3,D313='Gear Train '!$Q$8),"-",VLOOKUP(C313,$P$14:$S$513,4,FALSE)))</f>
        <v/>
      </c>
      <c r="I313" s="23" t="str">
        <f>IF(C313="","",IF(OR(D313='Gear Train '!$Q$7,D313='Gear Train '!$Q$8,F313='Gear Train '!$Q$7),VLOOKUP(E313,$C$14:$L$513,7,FALSE),IF(D313='Gear Train '!$Q$3,VLOOKUP(C313,$P$14:$T$513,5,FALSE),VLOOKUP(E313,$C$14:$L$513,7,FALSE)*L313)))</f>
        <v/>
      </c>
      <c r="J313" s="23" t="str">
        <f>IF(C313="","",IF(OR(D313='Gear Train '!$Q$7,D313='Gear Train '!$Q$8,F313='Gear Train '!$Q$7),VLOOKUP(E313,$C$14:$L$513,8,FALSE),IF(D313='Gear Train '!$Q$3,E313/I313,VLOOKUP(E313,$C$14:$L$513,8,FALSE)/L313)))</f>
        <v/>
      </c>
      <c r="K313" s="23" t="str">
        <f t="shared" si="28"/>
        <v/>
      </c>
      <c r="L313" s="23" t="str">
        <f>IF(C313="","",IF(OR(D313='Gear Train '!$Q$7,D313='Gear Train '!$Q$8,F313='Gear Train '!$Q$7),VLOOKUP(E313,$C$14:$L$513,10,FALSE),IF(D313='Gear Train '!$Q$3,"-",IF(F313='Gear Train '!$Q$3,1,H313/VLOOKUP(E313,$P$14:$S$513,4,FALSE)))))</f>
        <v/>
      </c>
      <c r="M313" s="23" t="str">
        <f t="shared" si="26"/>
        <v/>
      </c>
      <c r="N313" s="24" t="str">
        <f t="shared" si="27"/>
        <v/>
      </c>
      <c r="P313" s="18"/>
      <c r="Q313" s="18"/>
      <c r="R313" s="25"/>
      <c r="S313" s="25"/>
      <c r="T313" s="25"/>
      <c r="AF313" s="1"/>
      <c r="AG313" s="1"/>
    </row>
    <row r="314" spans="2:33">
      <c r="B314" s="17"/>
      <c r="C314" s="18"/>
      <c r="D314" s="19" t="str">
        <f t="shared" si="24"/>
        <v/>
      </c>
      <c r="E314" s="18"/>
      <c r="F314" s="21" t="str">
        <f t="shared" si="25"/>
        <v/>
      </c>
      <c r="G314" s="22" t="str">
        <f>IF(C314="","",IF(D314='Gear Train '!$Q$3,"-",VLOOKUP(C314,$P$14:$R$513,3,FALSE)))</f>
        <v/>
      </c>
      <c r="H314" s="22" t="str">
        <f>IF(C314="","",IF(OR(D314='Gear Train '!$Q$7,D314='Gear Train '!$Q$3,D314='Gear Train '!$Q$8),"-",VLOOKUP(C314,$P$14:$S$513,4,FALSE)))</f>
        <v/>
      </c>
      <c r="I314" s="23" t="str">
        <f>IF(C314="","",IF(OR(D314='Gear Train '!$Q$7,D314='Gear Train '!$Q$8,F314='Gear Train '!$Q$7),VLOOKUP(E314,$C$14:$L$513,7,FALSE),IF(D314='Gear Train '!$Q$3,VLOOKUP(C314,$P$14:$T$513,5,FALSE),VLOOKUP(E314,$C$14:$L$513,7,FALSE)*L314)))</f>
        <v/>
      </c>
      <c r="J314" s="23" t="str">
        <f>IF(C314="","",IF(OR(D314='Gear Train '!$Q$7,D314='Gear Train '!$Q$8,F314='Gear Train '!$Q$7),VLOOKUP(E314,$C$14:$L$513,8,FALSE),IF(D314='Gear Train '!$Q$3,E314/I314,VLOOKUP(E314,$C$14:$L$513,8,FALSE)/L314)))</f>
        <v/>
      </c>
      <c r="K314" s="23" t="str">
        <f t="shared" si="28"/>
        <v/>
      </c>
      <c r="L314" s="23" t="str">
        <f>IF(C314="","",IF(OR(D314='Gear Train '!$Q$7,D314='Gear Train '!$Q$8,F314='Gear Train '!$Q$7),VLOOKUP(E314,$C$14:$L$513,10,FALSE),IF(D314='Gear Train '!$Q$3,"-",IF(F314='Gear Train '!$Q$3,1,H314/VLOOKUP(E314,$P$14:$S$513,4,FALSE)))))</f>
        <v/>
      </c>
      <c r="M314" s="23" t="str">
        <f t="shared" si="26"/>
        <v/>
      </c>
      <c r="N314" s="24" t="str">
        <f t="shared" si="27"/>
        <v/>
      </c>
      <c r="P314" s="18"/>
      <c r="Q314" s="18"/>
      <c r="R314" s="25"/>
      <c r="S314" s="25"/>
      <c r="T314" s="25"/>
      <c r="AF314" s="1"/>
      <c r="AG314" s="1"/>
    </row>
    <row r="315" spans="2:33">
      <c r="B315" s="17"/>
      <c r="C315" s="18"/>
      <c r="D315" s="19" t="str">
        <f t="shared" si="24"/>
        <v/>
      </c>
      <c r="E315" s="18"/>
      <c r="F315" s="21" t="str">
        <f t="shared" si="25"/>
        <v/>
      </c>
      <c r="G315" s="22" t="str">
        <f>IF(C315="","",IF(D315='Gear Train '!$Q$3,"-",VLOOKUP(C315,$P$14:$R$513,3,FALSE)))</f>
        <v/>
      </c>
      <c r="H315" s="22" t="str">
        <f>IF(C315="","",IF(OR(D315='Gear Train '!$Q$7,D315='Gear Train '!$Q$3,D315='Gear Train '!$Q$8),"-",VLOOKUP(C315,$P$14:$S$513,4,FALSE)))</f>
        <v/>
      </c>
      <c r="I315" s="23" t="str">
        <f>IF(C315="","",IF(OR(D315='Gear Train '!$Q$7,D315='Gear Train '!$Q$8,F315='Gear Train '!$Q$7),VLOOKUP(E315,$C$14:$L$513,7,FALSE),IF(D315='Gear Train '!$Q$3,VLOOKUP(C315,$P$14:$T$513,5,FALSE),VLOOKUP(E315,$C$14:$L$513,7,FALSE)*L315)))</f>
        <v/>
      </c>
      <c r="J315" s="23" t="str">
        <f>IF(C315="","",IF(OR(D315='Gear Train '!$Q$7,D315='Gear Train '!$Q$8,F315='Gear Train '!$Q$7),VLOOKUP(E315,$C$14:$L$513,8,FALSE),IF(D315='Gear Train '!$Q$3,E315/I315,VLOOKUP(E315,$C$14:$L$513,8,FALSE)/L315)))</f>
        <v/>
      </c>
      <c r="K315" s="23" t="str">
        <f t="shared" si="28"/>
        <v/>
      </c>
      <c r="L315" s="23" t="str">
        <f>IF(C315="","",IF(OR(D315='Gear Train '!$Q$7,D315='Gear Train '!$Q$8,F315='Gear Train '!$Q$7),VLOOKUP(E315,$C$14:$L$513,10,FALSE),IF(D315='Gear Train '!$Q$3,"-",IF(F315='Gear Train '!$Q$3,1,H315/VLOOKUP(E315,$P$14:$S$513,4,FALSE)))))</f>
        <v/>
      </c>
      <c r="M315" s="23" t="str">
        <f t="shared" si="26"/>
        <v/>
      </c>
      <c r="N315" s="24" t="str">
        <f t="shared" si="27"/>
        <v/>
      </c>
      <c r="P315" s="18"/>
      <c r="Q315" s="18"/>
      <c r="R315" s="25"/>
      <c r="S315" s="25"/>
      <c r="T315" s="25"/>
      <c r="AF315" s="1"/>
      <c r="AG315" s="1"/>
    </row>
    <row r="316" spans="2:33">
      <c r="B316" s="17"/>
      <c r="C316" s="18"/>
      <c r="D316" s="19" t="str">
        <f t="shared" si="24"/>
        <v/>
      </c>
      <c r="E316" s="18"/>
      <c r="F316" s="21" t="str">
        <f t="shared" si="25"/>
        <v/>
      </c>
      <c r="G316" s="22" t="str">
        <f>IF(C316="","",IF(D316='Gear Train '!$Q$3,"-",VLOOKUP(C316,$P$14:$R$513,3,FALSE)))</f>
        <v/>
      </c>
      <c r="H316" s="22" t="str">
        <f>IF(C316="","",IF(OR(D316='Gear Train '!$Q$7,D316='Gear Train '!$Q$3,D316='Gear Train '!$Q$8),"-",VLOOKUP(C316,$P$14:$S$513,4,FALSE)))</f>
        <v/>
      </c>
      <c r="I316" s="23" t="str">
        <f>IF(C316="","",IF(OR(D316='Gear Train '!$Q$7,D316='Gear Train '!$Q$8,F316='Gear Train '!$Q$7),VLOOKUP(E316,$C$14:$L$513,7,FALSE),IF(D316='Gear Train '!$Q$3,VLOOKUP(C316,$P$14:$T$513,5,FALSE),VLOOKUP(E316,$C$14:$L$513,7,FALSE)*L316)))</f>
        <v/>
      </c>
      <c r="J316" s="23" t="str">
        <f>IF(C316="","",IF(OR(D316='Gear Train '!$Q$7,D316='Gear Train '!$Q$8,F316='Gear Train '!$Q$7),VLOOKUP(E316,$C$14:$L$513,8,FALSE),IF(D316='Gear Train '!$Q$3,E316/I316,VLOOKUP(E316,$C$14:$L$513,8,FALSE)/L316)))</f>
        <v/>
      </c>
      <c r="K316" s="23" t="str">
        <f t="shared" si="28"/>
        <v/>
      </c>
      <c r="L316" s="23" t="str">
        <f>IF(C316="","",IF(OR(D316='Gear Train '!$Q$7,D316='Gear Train '!$Q$8,F316='Gear Train '!$Q$7),VLOOKUP(E316,$C$14:$L$513,10,FALSE),IF(D316='Gear Train '!$Q$3,"-",IF(F316='Gear Train '!$Q$3,1,H316/VLOOKUP(E316,$P$14:$S$513,4,FALSE)))))</f>
        <v/>
      </c>
      <c r="M316" s="23" t="str">
        <f t="shared" si="26"/>
        <v/>
      </c>
      <c r="N316" s="24" t="str">
        <f t="shared" si="27"/>
        <v/>
      </c>
      <c r="P316" s="18"/>
      <c r="Q316" s="18"/>
      <c r="R316" s="25"/>
      <c r="S316" s="25"/>
      <c r="T316" s="25"/>
      <c r="AF316" s="1"/>
      <c r="AG316" s="1"/>
    </row>
    <row r="317" spans="2:33">
      <c r="B317" s="17"/>
      <c r="C317" s="18"/>
      <c r="D317" s="19" t="str">
        <f t="shared" si="24"/>
        <v/>
      </c>
      <c r="E317" s="18"/>
      <c r="F317" s="21" t="str">
        <f t="shared" si="25"/>
        <v/>
      </c>
      <c r="G317" s="22" t="str">
        <f>IF(C317="","",IF(D317='Gear Train '!$Q$3,"-",VLOOKUP(C317,$P$14:$R$513,3,FALSE)))</f>
        <v/>
      </c>
      <c r="H317" s="22" t="str">
        <f>IF(C317="","",IF(OR(D317='Gear Train '!$Q$7,D317='Gear Train '!$Q$3,D317='Gear Train '!$Q$8),"-",VLOOKUP(C317,$P$14:$S$513,4,FALSE)))</f>
        <v/>
      </c>
      <c r="I317" s="23" t="str">
        <f>IF(C317="","",IF(OR(D317='Gear Train '!$Q$7,D317='Gear Train '!$Q$8,F317='Gear Train '!$Q$7),VLOOKUP(E317,$C$14:$L$513,7,FALSE),IF(D317='Gear Train '!$Q$3,VLOOKUP(C317,$P$14:$T$513,5,FALSE),VLOOKUP(E317,$C$14:$L$513,7,FALSE)*L317)))</f>
        <v/>
      </c>
      <c r="J317" s="23" t="str">
        <f>IF(C317="","",IF(OR(D317='Gear Train '!$Q$7,D317='Gear Train '!$Q$8,F317='Gear Train '!$Q$7),VLOOKUP(E317,$C$14:$L$513,8,FALSE),IF(D317='Gear Train '!$Q$3,E317/I317,VLOOKUP(E317,$C$14:$L$513,8,FALSE)/L317)))</f>
        <v/>
      </c>
      <c r="K317" s="23" t="str">
        <f t="shared" si="28"/>
        <v/>
      </c>
      <c r="L317" s="23" t="str">
        <f>IF(C317="","",IF(OR(D317='Gear Train '!$Q$7,D317='Gear Train '!$Q$8,F317='Gear Train '!$Q$7),VLOOKUP(E317,$C$14:$L$513,10,FALSE),IF(D317='Gear Train '!$Q$3,"-",IF(F317='Gear Train '!$Q$3,1,H317/VLOOKUP(E317,$P$14:$S$513,4,FALSE)))))</f>
        <v/>
      </c>
      <c r="M317" s="23" t="str">
        <f t="shared" si="26"/>
        <v/>
      </c>
      <c r="N317" s="24" t="str">
        <f t="shared" si="27"/>
        <v/>
      </c>
      <c r="P317" s="18"/>
      <c r="Q317" s="18"/>
      <c r="R317" s="25"/>
      <c r="S317" s="25"/>
      <c r="T317" s="25"/>
      <c r="AF317" s="1"/>
      <c r="AG317" s="1"/>
    </row>
    <row r="318" spans="2:33">
      <c r="B318" s="17"/>
      <c r="C318" s="18"/>
      <c r="D318" s="19" t="str">
        <f t="shared" si="24"/>
        <v/>
      </c>
      <c r="E318" s="18"/>
      <c r="F318" s="21" t="str">
        <f t="shared" si="25"/>
        <v/>
      </c>
      <c r="G318" s="22" t="str">
        <f>IF(C318="","",IF(D318='Gear Train '!$Q$3,"-",VLOOKUP(C318,$P$14:$R$513,3,FALSE)))</f>
        <v/>
      </c>
      <c r="H318" s="22" t="str">
        <f>IF(C318="","",IF(OR(D318='Gear Train '!$Q$7,D318='Gear Train '!$Q$3,D318='Gear Train '!$Q$8),"-",VLOOKUP(C318,$P$14:$S$513,4,FALSE)))</f>
        <v/>
      </c>
      <c r="I318" s="23" t="str">
        <f>IF(C318="","",IF(OR(D318='Gear Train '!$Q$7,D318='Gear Train '!$Q$8,F318='Gear Train '!$Q$7),VLOOKUP(E318,$C$14:$L$513,7,FALSE),IF(D318='Gear Train '!$Q$3,VLOOKUP(C318,$P$14:$T$513,5,FALSE),VLOOKUP(E318,$C$14:$L$513,7,FALSE)*L318)))</f>
        <v/>
      </c>
      <c r="J318" s="23" t="str">
        <f>IF(C318="","",IF(OR(D318='Gear Train '!$Q$7,D318='Gear Train '!$Q$8,F318='Gear Train '!$Q$7),VLOOKUP(E318,$C$14:$L$513,8,FALSE),IF(D318='Gear Train '!$Q$3,E318/I318,VLOOKUP(E318,$C$14:$L$513,8,FALSE)/L318)))</f>
        <v/>
      </c>
      <c r="K318" s="23" t="str">
        <f t="shared" si="28"/>
        <v/>
      </c>
      <c r="L318" s="23" t="str">
        <f>IF(C318="","",IF(OR(D318='Gear Train '!$Q$7,D318='Gear Train '!$Q$8,F318='Gear Train '!$Q$7),VLOOKUP(E318,$C$14:$L$513,10,FALSE),IF(D318='Gear Train '!$Q$3,"-",IF(F318='Gear Train '!$Q$3,1,H318/VLOOKUP(E318,$P$14:$S$513,4,FALSE)))))</f>
        <v/>
      </c>
      <c r="M318" s="23" t="str">
        <f t="shared" si="26"/>
        <v/>
      </c>
      <c r="N318" s="24" t="str">
        <f t="shared" si="27"/>
        <v/>
      </c>
      <c r="P318" s="18"/>
      <c r="Q318" s="18"/>
      <c r="R318" s="25"/>
      <c r="S318" s="25"/>
      <c r="T318" s="25"/>
      <c r="AF318" s="1"/>
      <c r="AG318" s="1"/>
    </row>
    <row r="319" spans="2:33">
      <c r="B319" s="17"/>
      <c r="C319" s="18"/>
      <c r="D319" s="19" t="str">
        <f t="shared" si="24"/>
        <v/>
      </c>
      <c r="E319" s="18"/>
      <c r="F319" s="21" t="str">
        <f t="shared" si="25"/>
        <v/>
      </c>
      <c r="G319" s="22" t="str">
        <f>IF(C319="","",IF(D319='Gear Train '!$Q$3,"-",VLOOKUP(C319,$P$14:$R$513,3,FALSE)))</f>
        <v/>
      </c>
      <c r="H319" s="22" t="str">
        <f>IF(C319="","",IF(OR(D319='Gear Train '!$Q$7,D319='Gear Train '!$Q$3,D319='Gear Train '!$Q$8),"-",VLOOKUP(C319,$P$14:$S$513,4,FALSE)))</f>
        <v/>
      </c>
      <c r="I319" s="23" t="str">
        <f>IF(C319="","",IF(OR(D319='Gear Train '!$Q$7,D319='Gear Train '!$Q$8,F319='Gear Train '!$Q$7),VLOOKUP(E319,$C$14:$L$513,7,FALSE),IF(D319='Gear Train '!$Q$3,VLOOKUP(C319,$P$14:$T$513,5,FALSE),VLOOKUP(E319,$C$14:$L$513,7,FALSE)*L319)))</f>
        <v/>
      </c>
      <c r="J319" s="23" t="str">
        <f>IF(C319="","",IF(OR(D319='Gear Train '!$Q$7,D319='Gear Train '!$Q$8,F319='Gear Train '!$Q$7),VLOOKUP(E319,$C$14:$L$513,8,FALSE),IF(D319='Gear Train '!$Q$3,E319/I319,VLOOKUP(E319,$C$14:$L$513,8,FALSE)/L319)))</f>
        <v/>
      </c>
      <c r="K319" s="23" t="str">
        <f t="shared" si="28"/>
        <v/>
      </c>
      <c r="L319" s="23" t="str">
        <f>IF(C319="","",IF(OR(D319='Gear Train '!$Q$7,D319='Gear Train '!$Q$8,F319='Gear Train '!$Q$7),VLOOKUP(E319,$C$14:$L$513,10,FALSE),IF(D319='Gear Train '!$Q$3,"-",IF(F319='Gear Train '!$Q$3,1,H319/VLOOKUP(E319,$P$14:$S$513,4,FALSE)))))</f>
        <v/>
      </c>
      <c r="M319" s="23" t="str">
        <f t="shared" si="26"/>
        <v/>
      </c>
      <c r="N319" s="24" t="str">
        <f t="shared" si="27"/>
        <v/>
      </c>
      <c r="P319" s="18"/>
      <c r="Q319" s="18"/>
      <c r="R319" s="25"/>
      <c r="S319" s="25"/>
      <c r="T319" s="25"/>
      <c r="AF319" s="1"/>
      <c r="AG319" s="1"/>
    </row>
    <row r="320" spans="2:33">
      <c r="B320" s="17"/>
      <c r="C320" s="18"/>
      <c r="D320" s="19" t="str">
        <f t="shared" si="24"/>
        <v/>
      </c>
      <c r="E320" s="18"/>
      <c r="F320" s="21" t="str">
        <f t="shared" si="25"/>
        <v/>
      </c>
      <c r="G320" s="22" t="str">
        <f>IF(C320="","",IF(D320='Gear Train '!$Q$3,"-",VLOOKUP(C320,$P$14:$R$513,3,FALSE)))</f>
        <v/>
      </c>
      <c r="H320" s="22" t="str">
        <f>IF(C320="","",IF(OR(D320='Gear Train '!$Q$7,D320='Gear Train '!$Q$3,D320='Gear Train '!$Q$8),"-",VLOOKUP(C320,$P$14:$S$513,4,FALSE)))</f>
        <v/>
      </c>
      <c r="I320" s="23" t="str">
        <f>IF(C320="","",IF(OR(D320='Gear Train '!$Q$7,D320='Gear Train '!$Q$8,F320='Gear Train '!$Q$7),VLOOKUP(E320,$C$14:$L$513,7,FALSE),IF(D320='Gear Train '!$Q$3,VLOOKUP(C320,$P$14:$T$513,5,FALSE),VLOOKUP(E320,$C$14:$L$513,7,FALSE)*L320)))</f>
        <v/>
      </c>
      <c r="J320" s="23" t="str">
        <f>IF(C320="","",IF(OR(D320='Gear Train '!$Q$7,D320='Gear Train '!$Q$8,F320='Gear Train '!$Q$7),VLOOKUP(E320,$C$14:$L$513,8,FALSE),IF(D320='Gear Train '!$Q$3,E320/I320,VLOOKUP(E320,$C$14:$L$513,8,FALSE)/L320)))</f>
        <v/>
      </c>
      <c r="K320" s="23" t="str">
        <f t="shared" si="28"/>
        <v/>
      </c>
      <c r="L320" s="23" t="str">
        <f>IF(C320="","",IF(OR(D320='Gear Train '!$Q$7,D320='Gear Train '!$Q$8,F320='Gear Train '!$Q$7),VLOOKUP(E320,$C$14:$L$513,10,FALSE),IF(D320='Gear Train '!$Q$3,"-",IF(F320='Gear Train '!$Q$3,1,H320/VLOOKUP(E320,$P$14:$S$513,4,FALSE)))))</f>
        <v/>
      </c>
      <c r="M320" s="23" t="str">
        <f t="shared" si="26"/>
        <v/>
      </c>
      <c r="N320" s="24" t="str">
        <f t="shared" si="27"/>
        <v/>
      </c>
      <c r="P320" s="18"/>
      <c r="Q320" s="18"/>
      <c r="R320" s="25"/>
      <c r="S320" s="25"/>
      <c r="T320" s="25"/>
      <c r="AF320" s="1"/>
      <c r="AG320" s="1"/>
    </row>
    <row r="321" spans="2:33">
      <c r="B321" s="17"/>
      <c r="C321" s="18"/>
      <c r="D321" s="19" t="str">
        <f t="shared" si="24"/>
        <v/>
      </c>
      <c r="E321" s="18"/>
      <c r="F321" s="21" t="str">
        <f t="shared" si="25"/>
        <v/>
      </c>
      <c r="G321" s="22" t="str">
        <f>IF(C321="","",IF(D321='Gear Train '!$Q$3,"-",VLOOKUP(C321,$P$14:$R$513,3,FALSE)))</f>
        <v/>
      </c>
      <c r="H321" s="22" t="str">
        <f>IF(C321="","",IF(OR(D321='Gear Train '!$Q$7,D321='Gear Train '!$Q$3,D321='Gear Train '!$Q$8),"-",VLOOKUP(C321,$P$14:$S$513,4,FALSE)))</f>
        <v/>
      </c>
      <c r="I321" s="23" t="str">
        <f>IF(C321="","",IF(OR(D321='Gear Train '!$Q$7,D321='Gear Train '!$Q$8,F321='Gear Train '!$Q$7),VLOOKUP(E321,$C$14:$L$513,7,FALSE),IF(D321='Gear Train '!$Q$3,VLOOKUP(C321,$P$14:$T$513,5,FALSE),VLOOKUP(E321,$C$14:$L$513,7,FALSE)*L321)))</f>
        <v/>
      </c>
      <c r="J321" s="23" t="str">
        <f>IF(C321="","",IF(OR(D321='Gear Train '!$Q$7,D321='Gear Train '!$Q$8,F321='Gear Train '!$Q$7),VLOOKUP(E321,$C$14:$L$513,8,FALSE),IF(D321='Gear Train '!$Q$3,E321/I321,VLOOKUP(E321,$C$14:$L$513,8,FALSE)/L321)))</f>
        <v/>
      </c>
      <c r="K321" s="23" t="str">
        <f t="shared" si="28"/>
        <v/>
      </c>
      <c r="L321" s="23" t="str">
        <f>IF(C321="","",IF(OR(D321='Gear Train '!$Q$7,D321='Gear Train '!$Q$8,F321='Gear Train '!$Q$7),VLOOKUP(E321,$C$14:$L$513,10,FALSE),IF(D321='Gear Train '!$Q$3,"-",IF(F321='Gear Train '!$Q$3,1,H321/VLOOKUP(E321,$P$14:$S$513,4,FALSE)))))</f>
        <v/>
      </c>
      <c r="M321" s="23" t="str">
        <f t="shared" si="26"/>
        <v/>
      </c>
      <c r="N321" s="24" t="str">
        <f t="shared" si="27"/>
        <v/>
      </c>
      <c r="P321" s="18"/>
      <c r="Q321" s="18"/>
      <c r="R321" s="25"/>
      <c r="S321" s="25"/>
      <c r="T321" s="25"/>
      <c r="AF321" s="1"/>
      <c r="AG321" s="1"/>
    </row>
    <row r="322" spans="2:33">
      <c r="B322" s="17"/>
      <c r="C322" s="18"/>
      <c r="D322" s="19" t="str">
        <f t="shared" si="24"/>
        <v/>
      </c>
      <c r="E322" s="18"/>
      <c r="F322" s="21" t="str">
        <f t="shared" si="25"/>
        <v/>
      </c>
      <c r="G322" s="22" t="str">
        <f>IF(C322="","",IF(D322='Gear Train '!$Q$3,"-",VLOOKUP(C322,$P$14:$R$513,3,FALSE)))</f>
        <v/>
      </c>
      <c r="H322" s="22" t="str">
        <f>IF(C322="","",IF(OR(D322='Gear Train '!$Q$7,D322='Gear Train '!$Q$3,D322='Gear Train '!$Q$8),"-",VLOOKUP(C322,$P$14:$S$513,4,FALSE)))</f>
        <v/>
      </c>
      <c r="I322" s="23" t="str">
        <f>IF(C322="","",IF(OR(D322='Gear Train '!$Q$7,D322='Gear Train '!$Q$8,F322='Gear Train '!$Q$7),VLOOKUP(E322,$C$14:$L$513,7,FALSE),IF(D322='Gear Train '!$Q$3,VLOOKUP(C322,$P$14:$T$513,5,FALSE),VLOOKUP(E322,$C$14:$L$513,7,FALSE)*L322)))</f>
        <v/>
      </c>
      <c r="J322" s="23" t="str">
        <f>IF(C322="","",IF(OR(D322='Gear Train '!$Q$7,D322='Gear Train '!$Q$8,F322='Gear Train '!$Q$7),VLOOKUP(E322,$C$14:$L$513,8,FALSE),IF(D322='Gear Train '!$Q$3,E322/I322,VLOOKUP(E322,$C$14:$L$513,8,FALSE)/L322)))</f>
        <v/>
      </c>
      <c r="K322" s="23" t="str">
        <f t="shared" si="28"/>
        <v/>
      </c>
      <c r="L322" s="23" t="str">
        <f>IF(C322="","",IF(OR(D322='Gear Train '!$Q$7,D322='Gear Train '!$Q$8,F322='Gear Train '!$Q$7),VLOOKUP(E322,$C$14:$L$513,10,FALSE),IF(D322='Gear Train '!$Q$3,"-",IF(F322='Gear Train '!$Q$3,1,H322/VLOOKUP(E322,$P$14:$S$513,4,FALSE)))))</f>
        <v/>
      </c>
      <c r="M322" s="23" t="str">
        <f t="shared" si="26"/>
        <v/>
      </c>
      <c r="N322" s="24" t="str">
        <f t="shared" si="27"/>
        <v/>
      </c>
      <c r="P322" s="18"/>
      <c r="Q322" s="18"/>
      <c r="R322" s="25"/>
      <c r="S322" s="25"/>
      <c r="T322" s="25"/>
      <c r="AF322" s="1"/>
      <c r="AG322" s="1"/>
    </row>
    <row r="323" spans="2:33">
      <c r="B323" s="17"/>
      <c r="C323" s="18"/>
      <c r="D323" s="19" t="str">
        <f t="shared" si="24"/>
        <v/>
      </c>
      <c r="E323" s="18"/>
      <c r="F323" s="21" t="str">
        <f t="shared" si="25"/>
        <v/>
      </c>
      <c r="G323" s="22" t="str">
        <f>IF(C323="","",IF(D323='Gear Train '!$Q$3,"-",VLOOKUP(C323,$P$14:$R$513,3,FALSE)))</f>
        <v/>
      </c>
      <c r="H323" s="22" t="str">
        <f>IF(C323="","",IF(OR(D323='Gear Train '!$Q$7,D323='Gear Train '!$Q$3,D323='Gear Train '!$Q$8),"-",VLOOKUP(C323,$P$14:$S$513,4,FALSE)))</f>
        <v/>
      </c>
      <c r="I323" s="23" t="str">
        <f>IF(C323="","",IF(OR(D323='Gear Train '!$Q$7,D323='Gear Train '!$Q$8,F323='Gear Train '!$Q$7),VLOOKUP(E323,$C$14:$L$513,7,FALSE),IF(D323='Gear Train '!$Q$3,VLOOKUP(C323,$P$14:$T$513,5,FALSE),VLOOKUP(E323,$C$14:$L$513,7,FALSE)*L323)))</f>
        <v/>
      </c>
      <c r="J323" s="23" t="str">
        <f>IF(C323="","",IF(OR(D323='Gear Train '!$Q$7,D323='Gear Train '!$Q$8,F323='Gear Train '!$Q$7),VLOOKUP(E323,$C$14:$L$513,8,FALSE),IF(D323='Gear Train '!$Q$3,E323/I323,VLOOKUP(E323,$C$14:$L$513,8,FALSE)/L323)))</f>
        <v/>
      </c>
      <c r="K323" s="23" t="str">
        <f t="shared" si="28"/>
        <v/>
      </c>
      <c r="L323" s="23" t="str">
        <f>IF(C323="","",IF(OR(D323='Gear Train '!$Q$7,D323='Gear Train '!$Q$8,F323='Gear Train '!$Q$7),VLOOKUP(E323,$C$14:$L$513,10,FALSE),IF(D323='Gear Train '!$Q$3,"-",IF(F323='Gear Train '!$Q$3,1,H323/VLOOKUP(E323,$P$14:$S$513,4,FALSE)))))</f>
        <v/>
      </c>
      <c r="M323" s="23" t="str">
        <f t="shared" si="26"/>
        <v/>
      </c>
      <c r="N323" s="24" t="str">
        <f t="shared" si="27"/>
        <v/>
      </c>
      <c r="P323" s="18"/>
      <c r="Q323" s="18"/>
      <c r="R323" s="25"/>
      <c r="S323" s="25"/>
      <c r="T323" s="25"/>
      <c r="AF323" s="1"/>
      <c r="AG323" s="1"/>
    </row>
    <row r="324" spans="2:33">
      <c r="B324" s="17"/>
      <c r="C324" s="18"/>
      <c r="D324" s="19" t="str">
        <f t="shared" si="24"/>
        <v/>
      </c>
      <c r="E324" s="18"/>
      <c r="F324" s="21" t="str">
        <f t="shared" si="25"/>
        <v/>
      </c>
      <c r="G324" s="22" t="str">
        <f>IF(C324="","",IF(D324='Gear Train '!$Q$3,"-",VLOOKUP(C324,$P$14:$R$513,3,FALSE)))</f>
        <v/>
      </c>
      <c r="H324" s="22" t="str">
        <f>IF(C324="","",IF(OR(D324='Gear Train '!$Q$7,D324='Gear Train '!$Q$3,D324='Gear Train '!$Q$8),"-",VLOOKUP(C324,$P$14:$S$513,4,FALSE)))</f>
        <v/>
      </c>
      <c r="I324" s="23" t="str">
        <f>IF(C324="","",IF(OR(D324='Gear Train '!$Q$7,D324='Gear Train '!$Q$8,F324='Gear Train '!$Q$7),VLOOKUP(E324,$C$14:$L$513,7,FALSE),IF(D324='Gear Train '!$Q$3,VLOOKUP(C324,$P$14:$T$513,5,FALSE),VLOOKUP(E324,$C$14:$L$513,7,FALSE)*L324)))</f>
        <v/>
      </c>
      <c r="J324" s="23" t="str">
        <f>IF(C324="","",IF(OR(D324='Gear Train '!$Q$7,D324='Gear Train '!$Q$8,F324='Gear Train '!$Q$7),VLOOKUP(E324,$C$14:$L$513,8,FALSE),IF(D324='Gear Train '!$Q$3,E324/I324,VLOOKUP(E324,$C$14:$L$513,8,FALSE)/L324)))</f>
        <v/>
      </c>
      <c r="K324" s="23" t="str">
        <f t="shared" si="28"/>
        <v/>
      </c>
      <c r="L324" s="23" t="str">
        <f>IF(C324="","",IF(OR(D324='Gear Train '!$Q$7,D324='Gear Train '!$Q$8,F324='Gear Train '!$Q$7),VLOOKUP(E324,$C$14:$L$513,10,FALSE),IF(D324='Gear Train '!$Q$3,"-",IF(F324='Gear Train '!$Q$3,1,H324/VLOOKUP(E324,$P$14:$S$513,4,FALSE)))))</f>
        <v/>
      </c>
      <c r="M324" s="23" t="str">
        <f t="shared" si="26"/>
        <v/>
      </c>
      <c r="N324" s="24" t="str">
        <f t="shared" si="27"/>
        <v/>
      </c>
      <c r="P324" s="18"/>
      <c r="Q324" s="18"/>
      <c r="R324" s="25"/>
      <c r="S324" s="25"/>
      <c r="T324" s="25"/>
      <c r="AF324" s="1"/>
      <c r="AG324" s="1"/>
    </row>
    <row r="325" spans="2:33">
      <c r="B325" s="17"/>
      <c r="C325" s="18"/>
      <c r="D325" s="19" t="str">
        <f t="shared" si="24"/>
        <v/>
      </c>
      <c r="E325" s="18"/>
      <c r="F325" s="21" t="str">
        <f t="shared" si="25"/>
        <v/>
      </c>
      <c r="G325" s="22" t="str">
        <f>IF(C325="","",IF(D325='Gear Train '!$Q$3,"-",VLOOKUP(C325,$P$14:$R$513,3,FALSE)))</f>
        <v/>
      </c>
      <c r="H325" s="22" t="str">
        <f>IF(C325="","",IF(OR(D325='Gear Train '!$Q$7,D325='Gear Train '!$Q$3,D325='Gear Train '!$Q$8),"-",VLOOKUP(C325,$P$14:$S$513,4,FALSE)))</f>
        <v/>
      </c>
      <c r="I325" s="23" t="str">
        <f>IF(C325="","",IF(OR(D325='Gear Train '!$Q$7,D325='Gear Train '!$Q$8,F325='Gear Train '!$Q$7),VLOOKUP(E325,$C$14:$L$513,7,FALSE),IF(D325='Gear Train '!$Q$3,VLOOKUP(C325,$P$14:$T$513,5,FALSE),VLOOKUP(E325,$C$14:$L$513,7,FALSE)*L325)))</f>
        <v/>
      </c>
      <c r="J325" s="23" t="str">
        <f>IF(C325="","",IF(OR(D325='Gear Train '!$Q$7,D325='Gear Train '!$Q$8,F325='Gear Train '!$Q$7),VLOOKUP(E325,$C$14:$L$513,8,FALSE),IF(D325='Gear Train '!$Q$3,E325/I325,VLOOKUP(E325,$C$14:$L$513,8,FALSE)/L325)))</f>
        <v/>
      </c>
      <c r="K325" s="23" t="str">
        <f t="shared" si="28"/>
        <v/>
      </c>
      <c r="L325" s="23" t="str">
        <f>IF(C325="","",IF(OR(D325='Gear Train '!$Q$7,D325='Gear Train '!$Q$8,F325='Gear Train '!$Q$7),VLOOKUP(E325,$C$14:$L$513,10,FALSE),IF(D325='Gear Train '!$Q$3,"-",IF(F325='Gear Train '!$Q$3,1,H325/VLOOKUP(E325,$P$14:$S$513,4,FALSE)))))</f>
        <v/>
      </c>
      <c r="M325" s="23" t="str">
        <f t="shared" si="26"/>
        <v/>
      </c>
      <c r="N325" s="24" t="str">
        <f t="shared" si="27"/>
        <v/>
      </c>
      <c r="P325" s="18"/>
      <c r="Q325" s="18"/>
      <c r="R325" s="25"/>
      <c r="S325" s="25"/>
      <c r="T325" s="25"/>
      <c r="AF325" s="1"/>
      <c r="AG325" s="1"/>
    </row>
    <row r="326" spans="2:33">
      <c r="B326" s="17"/>
      <c r="C326" s="18"/>
      <c r="D326" s="19" t="str">
        <f t="shared" si="24"/>
        <v/>
      </c>
      <c r="E326" s="18"/>
      <c r="F326" s="21" t="str">
        <f t="shared" si="25"/>
        <v/>
      </c>
      <c r="G326" s="22" t="str">
        <f>IF(C326="","",IF(D326='Gear Train '!$Q$3,"-",VLOOKUP(C326,$P$14:$R$513,3,FALSE)))</f>
        <v/>
      </c>
      <c r="H326" s="22" t="str">
        <f>IF(C326="","",IF(OR(D326='Gear Train '!$Q$7,D326='Gear Train '!$Q$3,D326='Gear Train '!$Q$8),"-",VLOOKUP(C326,$P$14:$S$513,4,FALSE)))</f>
        <v/>
      </c>
      <c r="I326" s="23" t="str">
        <f>IF(C326="","",IF(OR(D326='Gear Train '!$Q$7,D326='Gear Train '!$Q$8,F326='Gear Train '!$Q$7),VLOOKUP(E326,$C$14:$L$513,7,FALSE),IF(D326='Gear Train '!$Q$3,VLOOKUP(C326,$P$14:$T$513,5,FALSE),VLOOKUP(E326,$C$14:$L$513,7,FALSE)*L326)))</f>
        <v/>
      </c>
      <c r="J326" s="23" t="str">
        <f>IF(C326="","",IF(OR(D326='Gear Train '!$Q$7,D326='Gear Train '!$Q$8,F326='Gear Train '!$Q$7),VLOOKUP(E326,$C$14:$L$513,8,FALSE),IF(D326='Gear Train '!$Q$3,E326/I326,VLOOKUP(E326,$C$14:$L$513,8,FALSE)/L326)))</f>
        <v/>
      </c>
      <c r="K326" s="23" t="str">
        <f t="shared" si="28"/>
        <v/>
      </c>
      <c r="L326" s="23" t="str">
        <f>IF(C326="","",IF(OR(D326='Gear Train '!$Q$7,D326='Gear Train '!$Q$8,F326='Gear Train '!$Q$7),VLOOKUP(E326,$C$14:$L$513,10,FALSE),IF(D326='Gear Train '!$Q$3,"-",IF(F326='Gear Train '!$Q$3,1,H326/VLOOKUP(E326,$P$14:$S$513,4,FALSE)))))</f>
        <v/>
      </c>
      <c r="M326" s="23" t="str">
        <f t="shared" si="26"/>
        <v/>
      </c>
      <c r="N326" s="24" t="str">
        <f t="shared" si="27"/>
        <v/>
      </c>
      <c r="P326" s="18"/>
      <c r="Q326" s="18"/>
      <c r="R326" s="25"/>
      <c r="S326" s="25"/>
      <c r="T326" s="25"/>
      <c r="AF326" s="1"/>
      <c r="AG326" s="1"/>
    </row>
    <row r="327" spans="2:33">
      <c r="B327" s="17"/>
      <c r="C327" s="18"/>
      <c r="D327" s="19" t="str">
        <f t="shared" si="24"/>
        <v/>
      </c>
      <c r="E327" s="18"/>
      <c r="F327" s="21" t="str">
        <f t="shared" si="25"/>
        <v/>
      </c>
      <c r="G327" s="22" t="str">
        <f>IF(C327="","",IF(D327='Gear Train '!$Q$3,"-",VLOOKUP(C327,$P$14:$R$513,3,FALSE)))</f>
        <v/>
      </c>
      <c r="H327" s="22" t="str">
        <f>IF(C327="","",IF(OR(D327='Gear Train '!$Q$7,D327='Gear Train '!$Q$3,D327='Gear Train '!$Q$8),"-",VLOOKUP(C327,$P$14:$S$513,4,FALSE)))</f>
        <v/>
      </c>
      <c r="I327" s="23" t="str">
        <f>IF(C327="","",IF(OR(D327='Gear Train '!$Q$7,D327='Gear Train '!$Q$8,F327='Gear Train '!$Q$7),VLOOKUP(E327,$C$14:$L$513,7,FALSE),IF(D327='Gear Train '!$Q$3,VLOOKUP(C327,$P$14:$T$513,5,FALSE),VLOOKUP(E327,$C$14:$L$513,7,FALSE)*L327)))</f>
        <v/>
      </c>
      <c r="J327" s="23" t="str">
        <f>IF(C327="","",IF(OR(D327='Gear Train '!$Q$7,D327='Gear Train '!$Q$8,F327='Gear Train '!$Q$7),VLOOKUP(E327,$C$14:$L$513,8,FALSE),IF(D327='Gear Train '!$Q$3,E327/I327,VLOOKUP(E327,$C$14:$L$513,8,FALSE)/L327)))</f>
        <v/>
      </c>
      <c r="K327" s="23" t="str">
        <f t="shared" si="28"/>
        <v/>
      </c>
      <c r="L327" s="23" t="str">
        <f>IF(C327="","",IF(OR(D327='Gear Train '!$Q$7,D327='Gear Train '!$Q$8,F327='Gear Train '!$Q$7),VLOOKUP(E327,$C$14:$L$513,10,FALSE),IF(D327='Gear Train '!$Q$3,"-",IF(F327='Gear Train '!$Q$3,1,H327/VLOOKUP(E327,$P$14:$S$513,4,FALSE)))))</f>
        <v/>
      </c>
      <c r="M327" s="23" t="str">
        <f t="shared" si="26"/>
        <v/>
      </c>
      <c r="N327" s="24" t="str">
        <f t="shared" si="27"/>
        <v/>
      </c>
      <c r="P327" s="18"/>
      <c r="Q327" s="18"/>
      <c r="R327" s="25"/>
      <c r="S327" s="25"/>
      <c r="T327" s="25"/>
      <c r="AF327" s="1"/>
      <c r="AG327" s="1"/>
    </row>
    <row r="328" spans="2:33">
      <c r="B328" s="17"/>
      <c r="C328" s="18"/>
      <c r="D328" s="19" t="str">
        <f t="shared" si="24"/>
        <v/>
      </c>
      <c r="E328" s="18"/>
      <c r="F328" s="21" t="str">
        <f t="shared" si="25"/>
        <v/>
      </c>
      <c r="G328" s="22" t="str">
        <f>IF(C328="","",IF(D328='Gear Train '!$Q$3,"-",VLOOKUP(C328,$P$14:$R$513,3,FALSE)))</f>
        <v/>
      </c>
      <c r="H328" s="22" t="str">
        <f>IF(C328="","",IF(OR(D328='Gear Train '!$Q$7,D328='Gear Train '!$Q$3,D328='Gear Train '!$Q$8),"-",VLOOKUP(C328,$P$14:$S$513,4,FALSE)))</f>
        <v/>
      </c>
      <c r="I328" s="23" t="str">
        <f>IF(C328="","",IF(OR(D328='Gear Train '!$Q$7,D328='Gear Train '!$Q$8,F328='Gear Train '!$Q$7),VLOOKUP(E328,$C$14:$L$513,7,FALSE),IF(D328='Gear Train '!$Q$3,VLOOKUP(C328,$P$14:$T$513,5,FALSE),VLOOKUP(E328,$C$14:$L$513,7,FALSE)*L328)))</f>
        <v/>
      </c>
      <c r="J328" s="23" t="str">
        <f>IF(C328="","",IF(OR(D328='Gear Train '!$Q$7,D328='Gear Train '!$Q$8,F328='Gear Train '!$Q$7),VLOOKUP(E328,$C$14:$L$513,8,FALSE),IF(D328='Gear Train '!$Q$3,E328/I328,VLOOKUP(E328,$C$14:$L$513,8,FALSE)/L328)))</f>
        <v/>
      </c>
      <c r="K328" s="23" t="str">
        <f t="shared" si="28"/>
        <v/>
      </c>
      <c r="L328" s="23" t="str">
        <f>IF(C328="","",IF(OR(D328='Gear Train '!$Q$7,D328='Gear Train '!$Q$8,F328='Gear Train '!$Q$7),VLOOKUP(E328,$C$14:$L$513,10,FALSE),IF(D328='Gear Train '!$Q$3,"-",IF(F328='Gear Train '!$Q$3,1,H328/VLOOKUP(E328,$P$14:$S$513,4,FALSE)))))</f>
        <v/>
      </c>
      <c r="M328" s="23" t="str">
        <f t="shared" si="26"/>
        <v/>
      </c>
      <c r="N328" s="24" t="str">
        <f t="shared" si="27"/>
        <v/>
      </c>
      <c r="P328" s="18"/>
      <c r="Q328" s="18"/>
      <c r="R328" s="25"/>
      <c r="S328" s="25"/>
      <c r="T328" s="25"/>
      <c r="AF328" s="1"/>
      <c r="AG328" s="1"/>
    </row>
    <row r="329" spans="2:33">
      <c r="B329" s="17"/>
      <c r="C329" s="18"/>
      <c r="D329" s="19" t="str">
        <f t="shared" si="24"/>
        <v/>
      </c>
      <c r="E329" s="18"/>
      <c r="F329" s="21" t="str">
        <f t="shared" si="25"/>
        <v/>
      </c>
      <c r="G329" s="22" t="str">
        <f>IF(C329="","",IF(D329='Gear Train '!$Q$3,"-",VLOOKUP(C329,$P$14:$R$513,3,FALSE)))</f>
        <v/>
      </c>
      <c r="H329" s="22" t="str">
        <f>IF(C329="","",IF(OR(D329='Gear Train '!$Q$7,D329='Gear Train '!$Q$3,D329='Gear Train '!$Q$8),"-",VLOOKUP(C329,$P$14:$S$513,4,FALSE)))</f>
        <v/>
      </c>
      <c r="I329" s="23" t="str">
        <f>IF(C329="","",IF(OR(D329='Gear Train '!$Q$7,D329='Gear Train '!$Q$8,F329='Gear Train '!$Q$7),VLOOKUP(E329,$C$14:$L$513,7,FALSE),IF(D329='Gear Train '!$Q$3,VLOOKUP(C329,$P$14:$T$513,5,FALSE),VLOOKUP(E329,$C$14:$L$513,7,FALSE)*L329)))</f>
        <v/>
      </c>
      <c r="J329" s="23" t="str">
        <f>IF(C329="","",IF(OR(D329='Gear Train '!$Q$7,D329='Gear Train '!$Q$8,F329='Gear Train '!$Q$7),VLOOKUP(E329,$C$14:$L$513,8,FALSE),IF(D329='Gear Train '!$Q$3,E329/I329,VLOOKUP(E329,$C$14:$L$513,8,FALSE)/L329)))</f>
        <v/>
      </c>
      <c r="K329" s="23" t="str">
        <f t="shared" si="28"/>
        <v/>
      </c>
      <c r="L329" s="23" t="str">
        <f>IF(C329="","",IF(OR(D329='Gear Train '!$Q$7,D329='Gear Train '!$Q$8,F329='Gear Train '!$Q$7),VLOOKUP(E329,$C$14:$L$513,10,FALSE),IF(D329='Gear Train '!$Q$3,"-",IF(F329='Gear Train '!$Q$3,1,H329/VLOOKUP(E329,$P$14:$S$513,4,FALSE)))))</f>
        <v/>
      </c>
      <c r="M329" s="23" t="str">
        <f t="shared" si="26"/>
        <v/>
      </c>
      <c r="N329" s="24" t="str">
        <f t="shared" si="27"/>
        <v/>
      </c>
      <c r="P329" s="18"/>
      <c r="Q329" s="18"/>
      <c r="R329" s="25"/>
      <c r="S329" s="25"/>
      <c r="T329" s="25"/>
      <c r="AF329" s="1"/>
      <c r="AG329" s="1"/>
    </row>
    <row r="330" spans="2:33">
      <c r="B330" s="17"/>
      <c r="C330" s="18"/>
      <c r="D330" s="19" t="str">
        <f t="shared" si="24"/>
        <v/>
      </c>
      <c r="E330" s="18"/>
      <c r="F330" s="21" t="str">
        <f t="shared" si="25"/>
        <v/>
      </c>
      <c r="G330" s="22" t="str">
        <f>IF(C330="","",IF(D330='Gear Train '!$Q$3,"-",VLOOKUP(C330,$P$14:$R$513,3,FALSE)))</f>
        <v/>
      </c>
      <c r="H330" s="22" t="str">
        <f>IF(C330="","",IF(OR(D330='Gear Train '!$Q$7,D330='Gear Train '!$Q$3,D330='Gear Train '!$Q$8),"-",VLOOKUP(C330,$P$14:$S$513,4,FALSE)))</f>
        <v/>
      </c>
      <c r="I330" s="23" t="str">
        <f>IF(C330="","",IF(OR(D330='Gear Train '!$Q$7,D330='Gear Train '!$Q$8,F330='Gear Train '!$Q$7),VLOOKUP(E330,$C$14:$L$513,7,FALSE),IF(D330='Gear Train '!$Q$3,VLOOKUP(C330,$P$14:$T$513,5,FALSE),VLOOKUP(E330,$C$14:$L$513,7,FALSE)*L330)))</f>
        <v/>
      </c>
      <c r="J330" s="23" t="str">
        <f>IF(C330="","",IF(OR(D330='Gear Train '!$Q$7,D330='Gear Train '!$Q$8,F330='Gear Train '!$Q$7),VLOOKUP(E330,$C$14:$L$513,8,FALSE),IF(D330='Gear Train '!$Q$3,E330/I330,VLOOKUP(E330,$C$14:$L$513,8,FALSE)/L330)))</f>
        <v/>
      </c>
      <c r="K330" s="23" t="str">
        <f t="shared" si="28"/>
        <v/>
      </c>
      <c r="L330" s="23" t="str">
        <f>IF(C330="","",IF(OR(D330='Gear Train '!$Q$7,D330='Gear Train '!$Q$8,F330='Gear Train '!$Q$7),VLOOKUP(E330,$C$14:$L$513,10,FALSE),IF(D330='Gear Train '!$Q$3,"-",IF(F330='Gear Train '!$Q$3,1,H330/VLOOKUP(E330,$P$14:$S$513,4,FALSE)))))</f>
        <v/>
      </c>
      <c r="M330" s="23" t="str">
        <f t="shared" si="26"/>
        <v/>
      </c>
      <c r="N330" s="24" t="str">
        <f t="shared" si="27"/>
        <v/>
      </c>
      <c r="P330" s="18"/>
      <c r="Q330" s="18"/>
      <c r="R330" s="25"/>
      <c r="S330" s="25"/>
      <c r="T330" s="25"/>
      <c r="AF330" s="1"/>
      <c r="AG330" s="1"/>
    </row>
    <row r="331" spans="2:33">
      <c r="B331" s="17"/>
      <c r="C331" s="18"/>
      <c r="D331" s="19" t="str">
        <f t="shared" si="24"/>
        <v/>
      </c>
      <c r="E331" s="18"/>
      <c r="F331" s="21" t="str">
        <f t="shared" si="25"/>
        <v/>
      </c>
      <c r="G331" s="22" t="str">
        <f>IF(C331="","",IF(D331='Gear Train '!$Q$3,"-",VLOOKUP(C331,$P$14:$R$513,3,FALSE)))</f>
        <v/>
      </c>
      <c r="H331" s="22" t="str">
        <f>IF(C331="","",IF(OR(D331='Gear Train '!$Q$7,D331='Gear Train '!$Q$3,D331='Gear Train '!$Q$8),"-",VLOOKUP(C331,$P$14:$S$513,4,FALSE)))</f>
        <v/>
      </c>
      <c r="I331" s="23" t="str">
        <f>IF(C331="","",IF(OR(D331='Gear Train '!$Q$7,D331='Gear Train '!$Q$8,F331='Gear Train '!$Q$7),VLOOKUP(E331,$C$14:$L$513,7,FALSE),IF(D331='Gear Train '!$Q$3,VLOOKUP(C331,$P$14:$T$513,5,FALSE),VLOOKUP(E331,$C$14:$L$513,7,FALSE)*L331)))</f>
        <v/>
      </c>
      <c r="J331" s="23" t="str">
        <f>IF(C331="","",IF(OR(D331='Gear Train '!$Q$7,D331='Gear Train '!$Q$8,F331='Gear Train '!$Q$7),VLOOKUP(E331,$C$14:$L$513,8,FALSE),IF(D331='Gear Train '!$Q$3,E331/I331,VLOOKUP(E331,$C$14:$L$513,8,FALSE)/L331)))</f>
        <v/>
      </c>
      <c r="K331" s="23" t="str">
        <f t="shared" si="28"/>
        <v/>
      </c>
      <c r="L331" s="23" t="str">
        <f>IF(C331="","",IF(OR(D331='Gear Train '!$Q$7,D331='Gear Train '!$Q$8,F331='Gear Train '!$Q$7),VLOOKUP(E331,$C$14:$L$513,10,FALSE),IF(D331='Gear Train '!$Q$3,"-",IF(F331='Gear Train '!$Q$3,1,H331/VLOOKUP(E331,$P$14:$S$513,4,FALSE)))))</f>
        <v/>
      </c>
      <c r="M331" s="23" t="str">
        <f t="shared" si="26"/>
        <v/>
      </c>
      <c r="N331" s="24" t="str">
        <f t="shared" si="27"/>
        <v/>
      </c>
      <c r="P331" s="18"/>
      <c r="Q331" s="18"/>
      <c r="R331" s="25"/>
      <c r="S331" s="25"/>
      <c r="T331" s="25"/>
      <c r="AF331" s="1"/>
      <c r="AG331" s="1"/>
    </row>
    <row r="332" spans="2:33">
      <c r="B332" s="17"/>
      <c r="C332" s="18"/>
      <c r="D332" s="19" t="str">
        <f t="shared" si="24"/>
        <v/>
      </c>
      <c r="E332" s="18"/>
      <c r="F332" s="21" t="str">
        <f t="shared" si="25"/>
        <v/>
      </c>
      <c r="G332" s="22" t="str">
        <f>IF(C332="","",IF(D332='Gear Train '!$Q$3,"-",VLOOKUP(C332,$P$14:$R$513,3,FALSE)))</f>
        <v/>
      </c>
      <c r="H332" s="22" t="str">
        <f>IF(C332="","",IF(OR(D332='Gear Train '!$Q$7,D332='Gear Train '!$Q$3,D332='Gear Train '!$Q$8),"-",VLOOKUP(C332,$P$14:$S$513,4,FALSE)))</f>
        <v/>
      </c>
      <c r="I332" s="23" t="str">
        <f>IF(C332="","",IF(OR(D332='Gear Train '!$Q$7,D332='Gear Train '!$Q$8,F332='Gear Train '!$Q$7),VLOOKUP(E332,$C$14:$L$513,7,FALSE),IF(D332='Gear Train '!$Q$3,VLOOKUP(C332,$P$14:$T$513,5,FALSE),VLOOKUP(E332,$C$14:$L$513,7,FALSE)*L332)))</f>
        <v/>
      </c>
      <c r="J332" s="23" t="str">
        <f>IF(C332="","",IF(OR(D332='Gear Train '!$Q$7,D332='Gear Train '!$Q$8,F332='Gear Train '!$Q$7),VLOOKUP(E332,$C$14:$L$513,8,FALSE),IF(D332='Gear Train '!$Q$3,E332/I332,VLOOKUP(E332,$C$14:$L$513,8,FALSE)/L332)))</f>
        <v/>
      </c>
      <c r="K332" s="23" t="str">
        <f t="shared" si="28"/>
        <v/>
      </c>
      <c r="L332" s="23" t="str">
        <f>IF(C332="","",IF(OR(D332='Gear Train '!$Q$7,D332='Gear Train '!$Q$8,F332='Gear Train '!$Q$7),VLOOKUP(E332,$C$14:$L$513,10,FALSE),IF(D332='Gear Train '!$Q$3,"-",IF(F332='Gear Train '!$Q$3,1,H332/VLOOKUP(E332,$P$14:$S$513,4,FALSE)))))</f>
        <v/>
      </c>
      <c r="M332" s="23" t="str">
        <f t="shared" si="26"/>
        <v/>
      </c>
      <c r="N332" s="24" t="str">
        <f t="shared" si="27"/>
        <v/>
      </c>
      <c r="P332" s="18"/>
      <c r="Q332" s="18"/>
      <c r="R332" s="25"/>
      <c r="S332" s="25"/>
      <c r="T332" s="25"/>
      <c r="AF332" s="1"/>
      <c r="AG332" s="1"/>
    </row>
    <row r="333" spans="2:33">
      <c r="B333" s="17"/>
      <c r="C333" s="18"/>
      <c r="D333" s="19" t="str">
        <f t="shared" si="24"/>
        <v/>
      </c>
      <c r="E333" s="18"/>
      <c r="F333" s="21" t="str">
        <f t="shared" si="25"/>
        <v/>
      </c>
      <c r="G333" s="22" t="str">
        <f>IF(C333="","",IF(D333='Gear Train '!$Q$3,"-",VLOOKUP(C333,$P$14:$R$513,3,FALSE)))</f>
        <v/>
      </c>
      <c r="H333" s="22" t="str">
        <f>IF(C333="","",IF(OR(D333='Gear Train '!$Q$7,D333='Gear Train '!$Q$3,D333='Gear Train '!$Q$8),"-",VLOOKUP(C333,$P$14:$S$513,4,FALSE)))</f>
        <v/>
      </c>
      <c r="I333" s="23" t="str">
        <f>IF(C333="","",IF(OR(D333='Gear Train '!$Q$7,D333='Gear Train '!$Q$8,F333='Gear Train '!$Q$7),VLOOKUP(E333,$C$14:$L$513,7,FALSE),IF(D333='Gear Train '!$Q$3,VLOOKUP(C333,$P$14:$T$513,5,FALSE),VLOOKUP(E333,$C$14:$L$513,7,FALSE)*L333)))</f>
        <v/>
      </c>
      <c r="J333" s="23" t="str">
        <f>IF(C333="","",IF(OR(D333='Gear Train '!$Q$7,D333='Gear Train '!$Q$8,F333='Gear Train '!$Q$7),VLOOKUP(E333,$C$14:$L$513,8,FALSE),IF(D333='Gear Train '!$Q$3,E333/I333,VLOOKUP(E333,$C$14:$L$513,8,FALSE)/L333)))</f>
        <v/>
      </c>
      <c r="K333" s="23" t="str">
        <f t="shared" si="28"/>
        <v/>
      </c>
      <c r="L333" s="23" t="str">
        <f>IF(C333="","",IF(OR(D333='Gear Train '!$Q$7,D333='Gear Train '!$Q$8,F333='Gear Train '!$Q$7),VLOOKUP(E333,$C$14:$L$513,10,FALSE),IF(D333='Gear Train '!$Q$3,"-",IF(F333='Gear Train '!$Q$3,1,H333/VLOOKUP(E333,$P$14:$S$513,4,FALSE)))))</f>
        <v/>
      </c>
      <c r="M333" s="23" t="str">
        <f t="shared" si="26"/>
        <v/>
      </c>
      <c r="N333" s="24" t="str">
        <f t="shared" si="27"/>
        <v/>
      </c>
      <c r="P333" s="18"/>
      <c r="Q333" s="18"/>
      <c r="R333" s="25"/>
      <c r="S333" s="25"/>
      <c r="T333" s="25"/>
      <c r="AF333" s="1"/>
      <c r="AG333" s="1"/>
    </row>
    <row r="334" spans="2:33">
      <c r="B334" s="17"/>
      <c r="C334" s="18"/>
      <c r="D334" s="19" t="str">
        <f t="shared" ref="D334:D397" si="29">IF(C334="","",VLOOKUP(C334,$P$14:$Q$513,2,FALSE))</f>
        <v/>
      </c>
      <c r="E334" s="18"/>
      <c r="F334" s="21" t="str">
        <f t="shared" ref="F334:F397" si="30">IF(E334="","",IF(ISNUMBER(E334),"-",VLOOKUP(E334,$P$14:$Q$513,2,FALSE)))</f>
        <v/>
      </c>
      <c r="G334" s="22" t="str">
        <f>IF(C334="","",IF(D334='Gear Train '!$Q$3,"-",VLOOKUP(C334,$P$14:$R$513,3,FALSE)))</f>
        <v/>
      </c>
      <c r="H334" s="22" t="str">
        <f>IF(C334="","",IF(OR(D334='Gear Train '!$Q$7,D334='Gear Train '!$Q$3,D334='Gear Train '!$Q$8),"-",VLOOKUP(C334,$P$14:$S$513,4,FALSE)))</f>
        <v/>
      </c>
      <c r="I334" s="23" t="str">
        <f>IF(C334="","",IF(OR(D334='Gear Train '!$Q$7,D334='Gear Train '!$Q$8,F334='Gear Train '!$Q$7),VLOOKUP(E334,$C$14:$L$513,7,FALSE),IF(D334='Gear Train '!$Q$3,VLOOKUP(C334,$P$14:$T$513,5,FALSE),VLOOKUP(E334,$C$14:$L$513,7,FALSE)*L334)))</f>
        <v/>
      </c>
      <c r="J334" s="23" t="str">
        <f>IF(C334="","",IF(OR(D334='Gear Train '!$Q$7,D334='Gear Train '!$Q$8,F334='Gear Train '!$Q$7),VLOOKUP(E334,$C$14:$L$513,8,FALSE),IF(D334='Gear Train '!$Q$3,E334/I334,VLOOKUP(E334,$C$14:$L$513,8,FALSE)/L334)))</f>
        <v/>
      </c>
      <c r="K334" s="23" t="str">
        <f t="shared" si="28"/>
        <v/>
      </c>
      <c r="L334" s="23" t="str">
        <f>IF(C334="","",IF(OR(D334='Gear Train '!$Q$7,D334='Gear Train '!$Q$8,F334='Gear Train '!$Q$7),VLOOKUP(E334,$C$14:$L$513,10,FALSE),IF(D334='Gear Train '!$Q$3,"-",IF(F334='Gear Train '!$Q$3,1,H334/VLOOKUP(E334,$P$14:$S$513,4,FALSE)))))</f>
        <v/>
      </c>
      <c r="M334" s="23" t="str">
        <f t="shared" ref="M334:M397" si="31">IF(B334="","",VLOOKUP(B334,$V$14:$W$113,2,FALSE))</f>
        <v/>
      </c>
      <c r="N334" s="24" t="str">
        <f t="shared" si="27"/>
        <v/>
      </c>
      <c r="P334" s="18"/>
      <c r="Q334" s="18"/>
      <c r="R334" s="25"/>
      <c r="S334" s="25"/>
      <c r="T334" s="25"/>
      <c r="AF334" s="1"/>
      <c r="AG334" s="1"/>
    </row>
    <row r="335" spans="2:33">
      <c r="B335" s="17"/>
      <c r="C335" s="18"/>
      <c r="D335" s="19" t="str">
        <f t="shared" si="29"/>
        <v/>
      </c>
      <c r="E335" s="18"/>
      <c r="F335" s="21" t="str">
        <f t="shared" si="30"/>
        <v/>
      </c>
      <c r="G335" s="22" t="str">
        <f>IF(C335="","",IF(D335='Gear Train '!$Q$3,"-",VLOOKUP(C335,$P$14:$R$513,3,FALSE)))</f>
        <v/>
      </c>
      <c r="H335" s="22" t="str">
        <f>IF(C335="","",IF(OR(D335='Gear Train '!$Q$7,D335='Gear Train '!$Q$3,D335='Gear Train '!$Q$8),"-",VLOOKUP(C335,$P$14:$S$513,4,FALSE)))</f>
        <v/>
      </c>
      <c r="I335" s="23" t="str">
        <f>IF(C335="","",IF(OR(D335='Gear Train '!$Q$7,D335='Gear Train '!$Q$8,F335='Gear Train '!$Q$7),VLOOKUP(E335,$C$14:$L$513,7,FALSE),IF(D335='Gear Train '!$Q$3,VLOOKUP(C335,$P$14:$T$513,5,FALSE),VLOOKUP(E335,$C$14:$L$513,7,FALSE)*L335)))</f>
        <v/>
      </c>
      <c r="J335" s="23" t="str">
        <f>IF(C335="","",IF(OR(D335='Gear Train '!$Q$7,D335='Gear Train '!$Q$8,F335='Gear Train '!$Q$7),VLOOKUP(E335,$C$14:$L$513,8,FALSE),IF(D335='Gear Train '!$Q$3,E335/I335,VLOOKUP(E335,$C$14:$L$513,8,FALSE)/L335)))</f>
        <v/>
      </c>
      <c r="K335" s="23" t="str">
        <f t="shared" si="28"/>
        <v/>
      </c>
      <c r="L335" s="23" t="str">
        <f>IF(C335="","",IF(OR(D335='Gear Train '!$Q$7,D335='Gear Train '!$Q$8,F335='Gear Train '!$Q$7),VLOOKUP(E335,$C$14:$L$513,10,FALSE),IF(D335='Gear Train '!$Q$3,"-",IF(F335='Gear Train '!$Q$3,1,H335/VLOOKUP(E335,$P$14:$S$513,4,FALSE)))))</f>
        <v/>
      </c>
      <c r="M335" s="23" t="str">
        <f t="shared" si="31"/>
        <v/>
      </c>
      <c r="N335" s="24" t="str">
        <f t="shared" ref="N335:N398" si="32">IF(M335="","",1-I335/M335)</f>
        <v/>
      </c>
      <c r="P335" s="18"/>
      <c r="Q335" s="18"/>
      <c r="R335" s="25"/>
      <c r="S335" s="25"/>
      <c r="T335" s="25"/>
      <c r="AF335" s="1"/>
      <c r="AG335" s="1"/>
    </row>
    <row r="336" spans="2:33">
      <c r="B336" s="17"/>
      <c r="C336" s="18"/>
      <c r="D336" s="19" t="str">
        <f t="shared" si="29"/>
        <v/>
      </c>
      <c r="E336" s="18"/>
      <c r="F336" s="21" t="str">
        <f t="shared" si="30"/>
        <v/>
      </c>
      <c r="G336" s="22" t="str">
        <f>IF(C336="","",IF(D336='Gear Train '!$Q$3,"-",VLOOKUP(C336,$P$14:$R$513,3,FALSE)))</f>
        <v/>
      </c>
      <c r="H336" s="22" t="str">
        <f>IF(C336="","",IF(OR(D336='Gear Train '!$Q$7,D336='Gear Train '!$Q$3,D336='Gear Train '!$Q$8),"-",VLOOKUP(C336,$P$14:$S$513,4,FALSE)))</f>
        <v/>
      </c>
      <c r="I336" s="23" t="str">
        <f>IF(C336="","",IF(OR(D336='Gear Train '!$Q$7,D336='Gear Train '!$Q$8,F336='Gear Train '!$Q$7),VLOOKUP(E336,$C$14:$L$513,7,FALSE),IF(D336='Gear Train '!$Q$3,VLOOKUP(C336,$P$14:$T$513,5,FALSE),VLOOKUP(E336,$C$14:$L$513,7,FALSE)*L336)))</f>
        <v/>
      </c>
      <c r="J336" s="23" t="str">
        <f>IF(C336="","",IF(OR(D336='Gear Train '!$Q$7,D336='Gear Train '!$Q$8,F336='Gear Train '!$Q$7),VLOOKUP(E336,$C$14:$L$513,8,FALSE),IF(D336='Gear Train '!$Q$3,E336/I336,VLOOKUP(E336,$C$14:$L$513,8,FALSE)/L336)))</f>
        <v/>
      </c>
      <c r="K336" s="23" t="str">
        <f t="shared" si="28"/>
        <v/>
      </c>
      <c r="L336" s="23" t="str">
        <f>IF(C336="","",IF(OR(D336='Gear Train '!$Q$7,D336='Gear Train '!$Q$8,F336='Gear Train '!$Q$7),VLOOKUP(E336,$C$14:$L$513,10,FALSE),IF(D336='Gear Train '!$Q$3,"-",IF(F336='Gear Train '!$Q$3,1,H336/VLOOKUP(E336,$P$14:$S$513,4,FALSE)))))</f>
        <v/>
      </c>
      <c r="M336" s="23" t="str">
        <f t="shared" si="31"/>
        <v/>
      </c>
      <c r="N336" s="24" t="str">
        <f t="shared" si="32"/>
        <v/>
      </c>
      <c r="P336" s="18"/>
      <c r="Q336" s="18"/>
      <c r="R336" s="25"/>
      <c r="S336" s="25"/>
      <c r="T336" s="25"/>
      <c r="AF336" s="1"/>
      <c r="AG336" s="1"/>
    </row>
    <row r="337" spans="2:33">
      <c r="B337" s="17"/>
      <c r="C337" s="18"/>
      <c r="D337" s="19" t="str">
        <f t="shared" si="29"/>
        <v/>
      </c>
      <c r="E337" s="18"/>
      <c r="F337" s="21" t="str">
        <f t="shared" si="30"/>
        <v/>
      </c>
      <c r="G337" s="22" t="str">
        <f>IF(C337="","",IF(D337='Gear Train '!$Q$3,"-",VLOOKUP(C337,$P$14:$R$513,3,FALSE)))</f>
        <v/>
      </c>
      <c r="H337" s="22" t="str">
        <f>IF(C337="","",IF(OR(D337='Gear Train '!$Q$7,D337='Gear Train '!$Q$3,D337='Gear Train '!$Q$8),"-",VLOOKUP(C337,$P$14:$S$513,4,FALSE)))</f>
        <v/>
      </c>
      <c r="I337" s="23" t="str">
        <f>IF(C337="","",IF(OR(D337='Gear Train '!$Q$7,D337='Gear Train '!$Q$8,F337='Gear Train '!$Q$7),VLOOKUP(E337,$C$14:$L$513,7,FALSE),IF(D337='Gear Train '!$Q$3,VLOOKUP(C337,$P$14:$T$513,5,FALSE),VLOOKUP(E337,$C$14:$L$513,7,FALSE)*L337)))</f>
        <v/>
      </c>
      <c r="J337" s="23" t="str">
        <f>IF(C337="","",IF(OR(D337='Gear Train '!$Q$7,D337='Gear Train '!$Q$8,F337='Gear Train '!$Q$7),VLOOKUP(E337,$C$14:$L$513,8,FALSE),IF(D337='Gear Train '!$Q$3,E337/I337,VLOOKUP(E337,$C$14:$L$513,8,FALSE)/L337)))</f>
        <v/>
      </c>
      <c r="K337" s="23" t="str">
        <f t="shared" si="28"/>
        <v/>
      </c>
      <c r="L337" s="23" t="str">
        <f>IF(C337="","",IF(OR(D337='Gear Train '!$Q$7,D337='Gear Train '!$Q$8,F337='Gear Train '!$Q$7),VLOOKUP(E337,$C$14:$L$513,10,FALSE),IF(D337='Gear Train '!$Q$3,"-",IF(F337='Gear Train '!$Q$3,1,H337/VLOOKUP(E337,$P$14:$S$513,4,FALSE)))))</f>
        <v/>
      </c>
      <c r="M337" s="23" t="str">
        <f t="shared" si="31"/>
        <v/>
      </c>
      <c r="N337" s="24" t="str">
        <f t="shared" si="32"/>
        <v/>
      </c>
      <c r="P337" s="18"/>
      <c r="Q337" s="18"/>
      <c r="R337" s="25"/>
      <c r="S337" s="25"/>
      <c r="T337" s="25"/>
      <c r="AF337" s="1"/>
      <c r="AG337" s="1"/>
    </row>
    <row r="338" spans="2:33">
      <c r="B338" s="17"/>
      <c r="C338" s="18"/>
      <c r="D338" s="19" t="str">
        <f t="shared" si="29"/>
        <v/>
      </c>
      <c r="E338" s="18"/>
      <c r="F338" s="21" t="str">
        <f t="shared" si="30"/>
        <v/>
      </c>
      <c r="G338" s="22" t="str">
        <f>IF(C338="","",IF(D338='Gear Train '!$Q$3,"-",VLOOKUP(C338,$P$14:$R$513,3,FALSE)))</f>
        <v/>
      </c>
      <c r="H338" s="22" t="str">
        <f>IF(C338="","",IF(OR(D338='Gear Train '!$Q$7,D338='Gear Train '!$Q$3,D338='Gear Train '!$Q$8),"-",VLOOKUP(C338,$P$14:$S$513,4,FALSE)))</f>
        <v/>
      </c>
      <c r="I338" s="23" t="str">
        <f>IF(C338="","",IF(OR(D338='Gear Train '!$Q$7,D338='Gear Train '!$Q$8,F338='Gear Train '!$Q$7),VLOOKUP(E338,$C$14:$L$513,7,FALSE),IF(D338='Gear Train '!$Q$3,VLOOKUP(C338,$P$14:$T$513,5,FALSE),VLOOKUP(E338,$C$14:$L$513,7,FALSE)*L338)))</f>
        <v/>
      </c>
      <c r="J338" s="23" t="str">
        <f>IF(C338="","",IF(OR(D338='Gear Train '!$Q$7,D338='Gear Train '!$Q$8,F338='Gear Train '!$Q$7),VLOOKUP(E338,$C$14:$L$513,8,FALSE),IF(D338='Gear Train '!$Q$3,E338/I338,VLOOKUP(E338,$C$14:$L$513,8,FALSE)/L338)))</f>
        <v/>
      </c>
      <c r="K338" s="23" t="str">
        <f t="shared" si="28"/>
        <v/>
      </c>
      <c r="L338" s="23" t="str">
        <f>IF(C338="","",IF(OR(D338='Gear Train '!$Q$7,D338='Gear Train '!$Q$8,F338='Gear Train '!$Q$7),VLOOKUP(E338,$C$14:$L$513,10,FALSE),IF(D338='Gear Train '!$Q$3,"-",IF(F338='Gear Train '!$Q$3,1,H338/VLOOKUP(E338,$P$14:$S$513,4,FALSE)))))</f>
        <v/>
      </c>
      <c r="M338" s="23" t="str">
        <f t="shared" si="31"/>
        <v/>
      </c>
      <c r="N338" s="24" t="str">
        <f t="shared" si="32"/>
        <v/>
      </c>
      <c r="P338" s="18"/>
      <c r="Q338" s="18"/>
      <c r="R338" s="25"/>
      <c r="S338" s="25"/>
      <c r="T338" s="25"/>
      <c r="AF338" s="1"/>
      <c r="AG338" s="1"/>
    </row>
    <row r="339" spans="2:33">
      <c r="B339" s="17"/>
      <c r="C339" s="18"/>
      <c r="D339" s="19" t="str">
        <f t="shared" si="29"/>
        <v/>
      </c>
      <c r="E339" s="18"/>
      <c r="F339" s="21" t="str">
        <f t="shared" si="30"/>
        <v/>
      </c>
      <c r="G339" s="22" t="str">
        <f>IF(C339="","",IF(D339='Gear Train '!$Q$3,"-",VLOOKUP(C339,$P$14:$R$513,3,FALSE)))</f>
        <v/>
      </c>
      <c r="H339" s="22" t="str">
        <f>IF(C339="","",IF(OR(D339='Gear Train '!$Q$7,D339='Gear Train '!$Q$3,D339='Gear Train '!$Q$8),"-",VLOOKUP(C339,$P$14:$S$513,4,FALSE)))</f>
        <v/>
      </c>
      <c r="I339" s="23" t="str">
        <f>IF(C339="","",IF(OR(D339='Gear Train '!$Q$7,D339='Gear Train '!$Q$8,F339='Gear Train '!$Q$7),VLOOKUP(E339,$C$14:$L$513,7,FALSE),IF(D339='Gear Train '!$Q$3,VLOOKUP(C339,$P$14:$T$513,5,FALSE),VLOOKUP(E339,$C$14:$L$513,7,FALSE)*L339)))</f>
        <v/>
      </c>
      <c r="J339" s="23" t="str">
        <f>IF(C339="","",IF(OR(D339='Gear Train '!$Q$7,D339='Gear Train '!$Q$8,F339='Gear Train '!$Q$7),VLOOKUP(E339,$C$14:$L$513,8,FALSE),IF(D339='Gear Train '!$Q$3,E339/I339,VLOOKUP(E339,$C$14:$L$513,8,FALSE)/L339)))</f>
        <v/>
      </c>
      <c r="K339" s="23" t="str">
        <f t="shared" ref="K339:K402" si="33">IF(C339="","",IF(G339="-","-",MOD(G339+J339*360,360)))</f>
        <v/>
      </c>
      <c r="L339" s="23" t="str">
        <f>IF(C339="","",IF(OR(D339='Gear Train '!$Q$7,D339='Gear Train '!$Q$8,F339='Gear Train '!$Q$7),VLOOKUP(E339,$C$14:$L$513,10,FALSE),IF(D339='Gear Train '!$Q$3,"-",IF(F339='Gear Train '!$Q$3,1,H339/VLOOKUP(E339,$P$14:$S$513,4,FALSE)))))</f>
        <v/>
      </c>
      <c r="M339" s="23" t="str">
        <f t="shared" si="31"/>
        <v/>
      </c>
      <c r="N339" s="24" t="str">
        <f t="shared" si="32"/>
        <v/>
      </c>
      <c r="P339" s="18"/>
      <c r="Q339" s="18"/>
      <c r="R339" s="25"/>
      <c r="S339" s="25"/>
      <c r="T339" s="25"/>
      <c r="AF339" s="1"/>
      <c r="AG339" s="1"/>
    </row>
    <row r="340" spans="2:33">
      <c r="B340" s="17"/>
      <c r="C340" s="18"/>
      <c r="D340" s="19" t="str">
        <f t="shared" si="29"/>
        <v/>
      </c>
      <c r="E340" s="18"/>
      <c r="F340" s="21" t="str">
        <f t="shared" si="30"/>
        <v/>
      </c>
      <c r="G340" s="22" t="str">
        <f>IF(C340="","",IF(D340='Gear Train '!$Q$3,"-",VLOOKUP(C340,$P$14:$R$513,3,FALSE)))</f>
        <v/>
      </c>
      <c r="H340" s="22" t="str">
        <f>IF(C340="","",IF(OR(D340='Gear Train '!$Q$7,D340='Gear Train '!$Q$3,D340='Gear Train '!$Q$8),"-",VLOOKUP(C340,$P$14:$S$513,4,FALSE)))</f>
        <v/>
      </c>
      <c r="I340" s="23" t="str">
        <f>IF(C340="","",IF(OR(D340='Gear Train '!$Q$7,D340='Gear Train '!$Q$8,F340='Gear Train '!$Q$7),VLOOKUP(E340,$C$14:$L$513,7,FALSE),IF(D340='Gear Train '!$Q$3,VLOOKUP(C340,$P$14:$T$513,5,FALSE),VLOOKUP(E340,$C$14:$L$513,7,FALSE)*L340)))</f>
        <v/>
      </c>
      <c r="J340" s="23" t="str">
        <f>IF(C340="","",IF(OR(D340='Gear Train '!$Q$7,D340='Gear Train '!$Q$8,F340='Gear Train '!$Q$7),VLOOKUP(E340,$C$14:$L$513,8,FALSE),IF(D340='Gear Train '!$Q$3,E340/I340,VLOOKUP(E340,$C$14:$L$513,8,FALSE)/L340)))</f>
        <v/>
      </c>
      <c r="K340" s="23" t="str">
        <f t="shared" si="33"/>
        <v/>
      </c>
      <c r="L340" s="23" t="str">
        <f>IF(C340="","",IF(OR(D340='Gear Train '!$Q$7,D340='Gear Train '!$Q$8,F340='Gear Train '!$Q$7),VLOOKUP(E340,$C$14:$L$513,10,FALSE),IF(D340='Gear Train '!$Q$3,"-",IF(F340='Gear Train '!$Q$3,1,H340/VLOOKUP(E340,$P$14:$S$513,4,FALSE)))))</f>
        <v/>
      </c>
      <c r="M340" s="23" t="str">
        <f t="shared" si="31"/>
        <v/>
      </c>
      <c r="N340" s="24" t="str">
        <f t="shared" si="32"/>
        <v/>
      </c>
      <c r="P340" s="18"/>
      <c r="Q340" s="18"/>
      <c r="R340" s="25"/>
      <c r="S340" s="25"/>
      <c r="T340" s="25"/>
      <c r="AF340" s="1"/>
      <c r="AG340" s="1"/>
    </row>
    <row r="341" spans="2:33">
      <c r="B341" s="17"/>
      <c r="C341" s="18"/>
      <c r="D341" s="19" t="str">
        <f t="shared" si="29"/>
        <v/>
      </c>
      <c r="E341" s="18"/>
      <c r="F341" s="21" t="str">
        <f t="shared" si="30"/>
        <v/>
      </c>
      <c r="G341" s="22" t="str">
        <f>IF(C341="","",IF(D341='Gear Train '!$Q$3,"-",VLOOKUP(C341,$P$14:$R$513,3,FALSE)))</f>
        <v/>
      </c>
      <c r="H341" s="22" t="str">
        <f>IF(C341="","",IF(OR(D341='Gear Train '!$Q$7,D341='Gear Train '!$Q$3,D341='Gear Train '!$Q$8),"-",VLOOKUP(C341,$P$14:$S$513,4,FALSE)))</f>
        <v/>
      </c>
      <c r="I341" s="23" t="str">
        <f>IF(C341="","",IF(OR(D341='Gear Train '!$Q$7,D341='Gear Train '!$Q$8,F341='Gear Train '!$Q$7),VLOOKUP(E341,$C$14:$L$513,7,FALSE),IF(D341='Gear Train '!$Q$3,VLOOKUP(C341,$P$14:$T$513,5,FALSE),VLOOKUP(E341,$C$14:$L$513,7,FALSE)*L341)))</f>
        <v/>
      </c>
      <c r="J341" s="23" t="str">
        <f>IF(C341="","",IF(OR(D341='Gear Train '!$Q$7,D341='Gear Train '!$Q$8,F341='Gear Train '!$Q$7),VLOOKUP(E341,$C$14:$L$513,8,FALSE),IF(D341='Gear Train '!$Q$3,E341/I341,VLOOKUP(E341,$C$14:$L$513,8,FALSE)/L341)))</f>
        <v/>
      </c>
      <c r="K341" s="23" t="str">
        <f t="shared" si="33"/>
        <v/>
      </c>
      <c r="L341" s="23" t="str">
        <f>IF(C341="","",IF(OR(D341='Gear Train '!$Q$7,D341='Gear Train '!$Q$8,F341='Gear Train '!$Q$7),VLOOKUP(E341,$C$14:$L$513,10,FALSE),IF(D341='Gear Train '!$Q$3,"-",IF(F341='Gear Train '!$Q$3,1,H341/VLOOKUP(E341,$P$14:$S$513,4,FALSE)))))</f>
        <v/>
      </c>
      <c r="M341" s="23" t="str">
        <f t="shared" si="31"/>
        <v/>
      </c>
      <c r="N341" s="24" t="str">
        <f t="shared" si="32"/>
        <v/>
      </c>
      <c r="P341" s="18"/>
      <c r="Q341" s="18"/>
      <c r="R341" s="25"/>
      <c r="S341" s="25"/>
      <c r="T341" s="25"/>
      <c r="AF341" s="1"/>
      <c r="AG341" s="1"/>
    </row>
    <row r="342" spans="2:33">
      <c r="B342" s="17"/>
      <c r="C342" s="18"/>
      <c r="D342" s="19" t="str">
        <f t="shared" si="29"/>
        <v/>
      </c>
      <c r="E342" s="18"/>
      <c r="F342" s="21" t="str">
        <f t="shared" si="30"/>
        <v/>
      </c>
      <c r="G342" s="22" t="str">
        <f>IF(C342="","",IF(D342='Gear Train '!$Q$3,"-",VLOOKUP(C342,$P$14:$R$513,3,FALSE)))</f>
        <v/>
      </c>
      <c r="H342" s="22" t="str">
        <f>IF(C342="","",IF(OR(D342='Gear Train '!$Q$7,D342='Gear Train '!$Q$3,D342='Gear Train '!$Q$8),"-",VLOOKUP(C342,$P$14:$S$513,4,FALSE)))</f>
        <v/>
      </c>
      <c r="I342" s="23" t="str">
        <f>IF(C342="","",IF(OR(D342='Gear Train '!$Q$7,D342='Gear Train '!$Q$8,F342='Gear Train '!$Q$7),VLOOKUP(E342,$C$14:$L$513,7,FALSE),IF(D342='Gear Train '!$Q$3,VLOOKUP(C342,$P$14:$T$513,5,FALSE),VLOOKUP(E342,$C$14:$L$513,7,FALSE)*L342)))</f>
        <v/>
      </c>
      <c r="J342" s="23" t="str">
        <f>IF(C342="","",IF(OR(D342='Gear Train '!$Q$7,D342='Gear Train '!$Q$8,F342='Gear Train '!$Q$7),VLOOKUP(E342,$C$14:$L$513,8,FALSE),IF(D342='Gear Train '!$Q$3,E342/I342,VLOOKUP(E342,$C$14:$L$513,8,FALSE)/L342)))</f>
        <v/>
      </c>
      <c r="K342" s="23" t="str">
        <f t="shared" si="33"/>
        <v/>
      </c>
      <c r="L342" s="23" t="str">
        <f>IF(C342="","",IF(OR(D342='Gear Train '!$Q$7,D342='Gear Train '!$Q$8,F342='Gear Train '!$Q$7),VLOOKUP(E342,$C$14:$L$513,10,FALSE),IF(D342='Gear Train '!$Q$3,"-",IF(F342='Gear Train '!$Q$3,1,H342/VLOOKUP(E342,$P$14:$S$513,4,FALSE)))))</f>
        <v/>
      </c>
      <c r="M342" s="23" t="str">
        <f t="shared" si="31"/>
        <v/>
      </c>
      <c r="N342" s="24" t="str">
        <f t="shared" si="32"/>
        <v/>
      </c>
      <c r="P342" s="18"/>
      <c r="Q342" s="18"/>
      <c r="R342" s="25"/>
      <c r="S342" s="25"/>
      <c r="T342" s="25"/>
      <c r="AF342" s="1"/>
      <c r="AG342" s="1"/>
    </row>
    <row r="343" spans="2:33">
      <c r="B343" s="17"/>
      <c r="C343" s="18"/>
      <c r="D343" s="19" t="str">
        <f t="shared" si="29"/>
        <v/>
      </c>
      <c r="E343" s="18"/>
      <c r="F343" s="21" t="str">
        <f t="shared" si="30"/>
        <v/>
      </c>
      <c r="G343" s="22" t="str">
        <f>IF(C343="","",IF(D343='Gear Train '!$Q$3,"-",VLOOKUP(C343,$P$14:$R$513,3,FALSE)))</f>
        <v/>
      </c>
      <c r="H343" s="22" t="str">
        <f>IF(C343="","",IF(OR(D343='Gear Train '!$Q$7,D343='Gear Train '!$Q$3,D343='Gear Train '!$Q$8),"-",VLOOKUP(C343,$P$14:$S$513,4,FALSE)))</f>
        <v/>
      </c>
      <c r="I343" s="23" t="str">
        <f>IF(C343="","",IF(OR(D343='Gear Train '!$Q$7,D343='Gear Train '!$Q$8,F343='Gear Train '!$Q$7),VLOOKUP(E343,$C$14:$L$513,7,FALSE),IF(D343='Gear Train '!$Q$3,VLOOKUP(C343,$P$14:$T$513,5,FALSE),VLOOKUP(E343,$C$14:$L$513,7,FALSE)*L343)))</f>
        <v/>
      </c>
      <c r="J343" s="23" t="str">
        <f>IF(C343="","",IF(OR(D343='Gear Train '!$Q$7,D343='Gear Train '!$Q$8,F343='Gear Train '!$Q$7),VLOOKUP(E343,$C$14:$L$513,8,FALSE),IF(D343='Gear Train '!$Q$3,E343/I343,VLOOKUP(E343,$C$14:$L$513,8,FALSE)/L343)))</f>
        <v/>
      </c>
      <c r="K343" s="23" t="str">
        <f t="shared" si="33"/>
        <v/>
      </c>
      <c r="L343" s="23" t="str">
        <f>IF(C343="","",IF(OR(D343='Gear Train '!$Q$7,D343='Gear Train '!$Q$8,F343='Gear Train '!$Q$7),VLOOKUP(E343,$C$14:$L$513,10,FALSE),IF(D343='Gear Train '!$Q$3,"-",IF(F343='Gear Train '!$Q$3,1,H343/VLOOKUP(E343,$P$14:$S$513,4,FALSE)))))</f>
        <v/>
      </c>
      <c r="M343" s="23" t="str">
        <f t="shared" si="31"/>
        <v/>
      </c>
      <c r="N343" s="24" t="str">
        <f t="shared" si="32"/>
        <v/>
      </c>
      <c r="P343" s="18"/>
      <c r="Q343" s="18"/>
      <c r="R343" s="25"/>
      <c r="S343" s="25"/>
      <c r="T343" s="25"/>
      <c r="AF343" s="1"/>
      <c r="AG343" s="1"/>
    </row>
    <row r="344" spans="2:33">
      <c r="B344" s="17"/>
      <c r="C344" s="18"/>
      <c r="D344" s="19" t="str">
        <f t="shared" si="29"/>
        <v/>
      </c>
      <c r="E344" s="18"/>
      <c r="F344" s="21" t="str">
        <f t="shared" si="30"/>
        <v/>
      </c>
      <c r="G344" s="22" t="str">
        <f>IF(C344="","",IF(D344='Gear Train '!$Q$3,"-",VLOOKUP(C344,$P$14:$R$513,3,FALSE)))</f>
        <v/>
      </c>
      <c r="H344" s="22" t="str">
        <f>IF(C344="","",IF(OR(D344='Gear Train '!$Q$7,D344='Gear Train '!$Q$3,D344='Gear Train '!$Q$8),"-",VLOOKUP(C344,$P$14:$S$513,4,FALSE)))</f>
        <v/>
      </c>
      <c r="I344" s="23" t="str">
        <f>IF(C344="","",IF(OR(D344='Gear Train '!$Q$7,D344='Gear Train '!$Q$8,F344='Gear Train '!$Q$7),VLOOKUP(E344,$C$14:$L$513,7,FALSE),IF(D344='Gear Train '!$Q$3,VLOOKUP(C344,$P$14:$T$513,5,FALSE),VLOOKUP(E344,$C$14:$L$513,7,FALSE)*L344)))</f>
        <v/>
      </c>
      <c r="J344" s="23" t="str">
        <f>IF(C344="","",IF(OR(D344='Gear Train '!$Q$7,D344='Gear Train '!$Q$8,F344='Gear Train '!$Q$7),VLOOKUP(E344,$C$14:$L$513,8,FALSE),IF(D344='Gear Train '!$Q$3,E344/I344,VLOOKUP(E344,$C$14:$L$513,8,FALSE)/L344)))</f>
        <v/>
      </c>
      <c r="K344" s="23" t="str">
        <f t="shared" si="33"/>
        <v/>
      </c>
      <c r="L344" s="23" t="str">
        <f>IF(C344="","",IF(OR(D344='Gear Train '!$Q$7,D344='Gear Train '!$Q$8,F344='Gear Train '!$Q$7),VLOOKUP(E344,$C$14:$L$513,10,FALSE),IF(D344='Gear Train '!$Q$3,"-",IF(F344='Gear Train '!$Q$3,1,H344/VLOOKUP(E344,$P$14:$S$513,4,FALSE)))))</f>
        <v/>
      </c>
      <c r="M344" s="23" t="str">
        <f t="shared" si="31"/>
        <v/>
      </c>
      <c r="N344" s="24" t="str">
        <f t="shared" si="32"/>
        <v/>
      </c>
      <c r="P344" s="18"/>
      <c r="Q344" s="18"/>
      <c r="R344" s="25"/>
      <c r="S344" s="25"/>
      <c r="T344" s="25"/>
      <c r="AF344" s="1"/>
      <c r="AG344" s="1"/>
    </row>
    <row r="345" spans="2:33">
      <c r="B345" s="17"/>
      <c r="C345" s="18"/>
      <c r="D345" s="19" t="str">
        <f t="shared" si="29"/>
        <v/>
      </c>
      <c r="E345" s="18"/>
      <c r="F345" s="21" t="str">
        <f t="shared" si="30"/>
        <v/>
      </c>
      <c r="G345" s="22" t="str">
        <f>IF(C345="","",IF(D345='Gear Train '!$Q$3,"-",VLOOKUP(C345,$P$14:$R$513,3,FALSE)))</f>
        <v/>
      </c>
      <c r="H345" s="22" t="str">
        <f>IF(C345="","",IF(OR(D345='Gear Train '!$Q$7,D345='Gear Train '!$Q$3,D345='Gear Train '!$Q$8),"-",VLOOKUP(C345,$P$14:$S$513,4,FALSE)))</f>
        <v/>
      </c>
      <c r="I345" s="23" t="str">
        <f>IF(C345="","",IF(OR(D345='Gear Train '!$Q$7,D345='Gear Train '!$Q$8,F345='Gear Train '!$Q$7),VLOOKUP(E345,$C$14:$L$513,7,FALSE),IF(D345='Gear Train '!$Q$3,VLOOKUP(C345,$P$14:$T$513,5,FALSE),VLOOKUP(E345,$C$14:$L$513,7,FALSE)*L345)))</f>
        <v/>
      </c>
      <c r="J345" s="23" t="str">
        <f>IF(C345="","",IF(OR(D345='Gear Train '!$Q$7,D345='Gear Train '!$Q$8,F345='Gear Train '!$Q$7),VLOOKUP(E345,$C$14:$L$513,8,FALSE),IF(D345='Gear Train '!$Q$3,E345/I345,VLOOKUP(E345,$C$14:$L$513,8,FALSE)/L345)))</f>
        <v/>
      </c>
      <c r="K345" s="23" t="str">
        <f t="shared" si="33"/>
        <v/>
      </c>
      <c r="L345" s="23" t="str">
        <f>IF(C345="","",IF(OR(D345='Gear Train '!$Q$7,D345='Gear Train '!$Q$8,F345='Gear Train '!$Q$7),VLOOKUP(E345,$C$14:$L$513,10,FALSE),IF(D345='Gear Train '!$Q$3,"-",IF(F345='Gear Train '!$Q$3,1,H345/VLOOKUP(E345,$P$14:$S$513,4,FALSE)))))</f>
        <v/>
      </c>
      <c r="M345" s="23" t="str">
        <f t="shared" si="31"/>
        <v/>
      </c>
      <c r="N345" s="24" t="str">
        <f t="shared" si="32"/>
        <v/>
      </c>
      <c r="P345" s="18"/>
      <c r="Q345" s="18"/>
      <c r="R345" s="25"/>
      <c r="S345" s="25"/>
      <c r="T345" s="25"/>
      <c r="AF345" s="1"/>
      <c r="AG345" s="1"/>
    </row>
    <row r="346" spans="2:33">
      <c r="B346" s="17"/>
      <c r="C346" s="18"/>
      <c r="D346" s="19" t="str">
        <f t="shared" si="29"/>
        <v/>
      </c>
      <c r="E346" s="18"/>
      <c r="F346" s="21" t="str">
        <f t="shared" si="30"/>
        <v/>
      </c>
      <c r="G346" s="22" t="str">
        <f>IF(C346="","",IF(D346='Gear Train '!$Q$3,"-",VLOOKUP(C346,$P$14:$R$513,3,FALSE)))</f>
        <v/>
      </c>
      <c r="H346" s="22" t="str">
        <f>IF(C346="","",IF(OR(D346='Gear Train '!$Q$7,D346='Gear Train '!$Q$3,D346='Gear Train '!$Q$8),"-",VLOOKUP(C346,$P$14:$S$513,4,FALSE)))</f>
        <v/>
      </c>
      <c r="I346" s="23" t="str">
        <f>IF(C346="","",IF(OR(D346='Gear Train '!$Q$7,D346='Gear Train '!$Q$8,F346='Gear Train '!$Q$7),VLOOKUP(E346,$C$14:$L$513,7,FALSE),IF(D346='Gear Train '!$Q$3,VLOOKUP(C346,$P$14:$T$513,5,FALSE),VLOOKUP(E346,$C$14:$L$513,7,FALSE)*L346)))</f>
        <v/>
      </c>
      <c r="J346" s="23" t="str">
        <f>IF(C346="","",IF(OR(D346='Gear Train '!$Q$7,D346='Gear Train '!$Q$8,F346='Gear Train '!$Q$7),VLOOKUP(E346,$C$14:$L$513,8,FALSE),IF(D346='Gear Train '!$Q$3,E346/I346,VLOOKUP(E346,$C$14:$L$513,8,FALSE)/L346)))</f>
        <v/>
      </c>
      <c r="K346" s="23" t="str">
        <f t="shared" si="33"/>
        <v/>
      </c>
      <c r="L346" s="23" t="str">
        <f>IF(C346="","",IF(OR(D346='Gear Train '!$Q$7,D346='Gear Train '!$Q$8,F346='Gear Train '!$Q$7),VLOOKUP(E346,$C$14:$L$513,10,FALSE),IF(D346='Gear Train '!$Q$3,"-",IF(F346='Gear Train '!$Q$3,1,H346/VLOOKUP(E346,$P$14:$S$513,4,FALSE)))))</f>
        <v/>
      </c>
      <c r="M346" s="23" t="str">
        <f t="shared" si="31"/>
        <v/>
      </c>
      <c r="N346" s="24" t="str">
        <f t="shared" si="32"/>
        <v/>
      </c>
      <c r="P346" s="18"/>
      <c r="Q346" s="18"/>
      <c r="R346" s="25"/>
      <c r="S346" s="25"/>
      <c r="T346" s="25"/>
      <c r="AF346" s="1"/>
      <c r="AG346" s="1"/>
    </row>
    <row r="347" spans="2:33">
      <c r="B347" s="17"/>
      <c r="C347" s="18"/>
      <c r="D347" s="19" t="str">
        <f t="shared" si="29"/>
        <v/>
      </c>
      <c r="E347" s="18"/>
      <c r="F347" s="21" t="str">
        <f t="shared" si="30"/>
        <v/>
      </c>
      <c r="G347" s="22" t="str">
        <f>IF(C347="","",IF(D347='Gear Train '!$Q$3,"-",VLOOKUP(C347,$P$14:$R$513,3,FALSE)))</f>
        <v/>
      </c>
      <c r="H347" s="22" t="str">
        <f>IF(C347="","",IF(OR(D347='Gear Train '!$Q$7,D347='Gear Train '!$Q$3,D347='Gear Train '!$Q$8),"-",VLOOKUP(C347,$P$14:$S$513,4,FALSE)))</f>
        <v/>
      </c>
      <c r="I347" s="23" t="str">
        <f>IF(C347="","",IF(OR(D347='Gear Train '!$Q$7,D347='Gear Train '!$Q$8,F347='Gear Train '!$Q$7),VLOOKUP(E347,$C$14:$L$513,7,FALSE),IF(D347='Gear Train '!$Q$3,VLOOKUP(C347,$P$14:$T$513,5,FALSE),VLOOKUP(E347,$C$14:$L$513,7,FALSE)*L347)))</f>
        <v/>
      </c>
      <c r="J347" s="23" t="str">
        <f>IF(C347="","",IF(OR(D347='Gear Train '!$Q$7,D347='Gear Train '!$Q$8,F347='Gear Train '!$Q$7),VLOOKUP(E347,$C$14:$L$513,8,FALSE),IF(D347='Gear Train '!$Q$3,E347/I347,VLOOKUP(E347,$C$14:$L$513,8,FALSE)/L347)))</f>
        <v/>
      </c>
      <c r="K347" s="23" t="str">
        <f t="shared" si="33"/>
        <v/>
      </c>
      <c r="L347" s="23" t="str">
        <f>IF(C347="","",IF(OR(D347='Gear Train '!$Q$7,D347='Gear Train '!$Q$8,F347='Gear Train '!$Q$7),VLOOKUP(E347,$C$14:$L$513,10,FALSE),IF(D347='Gear Train '!$Q$3,"-",IF(F347='Gear Train '!$Q$3,1,H347/VLOOKUP(E347,$P$14:$S$513,4,FALSE)))))</f>
        <v/>
      </c>
      <c r="M347" s="23" t="str">
        <f t="shared" si="31"/>
        <v/>
      </c>
      <c r="N347" s="24" t="str">
        <f t="shared" si="32"/>
        <v/>
      </c>
      <c r="P347" s="18"/>
      <c r="Q347" s="18"/>
      <c r="R347" s="25"/>
      <c r="S347" s="25"/>
      <c r="T347" s="25"/>
      <c r="AF347" s="1"/>
      <c r="AG347" s="1"/>
    </row>
    <row r="348" spans="2:33">
      <c r="B348" s="17"/>
      <c r="C348" s="18"/>
      <c r="D348" s="19" t="str">
        <f t="shared" si="29"/>
        <v/>
      </c>
      <c r="E348" s="18"/>
      <c r="F348" s="21" t="str">
        <f t="shared" si="30"/>
        <v/>
      </c>
      <c r="G348" s="22" t="str">
        <f>IF(C348="","",IF(D348='Gear Train '!$Q$3,"-",VLOOKUP(C348,$P$14:$R$513,3,FALSE)))</f>
        <v/>
      </c>
      <c r="H348" s="22" t="str">
        <f>IF(C348="","",IF(OR(D348='Gear Train '!$Q$7,D348='Gear Train '!$Q$3,D348='Gear Train '!$Q$8),"-",VLOOKUP(C348,$P$14:$S$513,4,FALSE)))</f>
        <v/>
      </c>
      <c r="I348" s="23" t="str">
        <f>IF(C348="","",IF(OR(D348='Gear Train '!$Q$7,D348='Gear Train '!$Q$8,F348='Gear Train '!$Q$7),VLOOKUP(E348,$C$14:$L$513,7,FALSE),IF(D348='Gear Train '!$Q$3,VLOOKUP(C348,$P$14:$T$513,5,FALSE),VLOOKUP(E348,$C$14:$L$513,7,FALSE)*L348)))</f>
        <v/>
      </c>
      <c r="J348" s="23" t="str">
        <f>IF(C348="","",IF(OR(D348='Gear Train '!$Q$7,D348='Gear Train '!$Q$8,F348='Gear Train '!$Q$7),VLOOKUP(E348,$C$14:$L$513,8,FALSE),IF(D348='Gear Train '!$Q$3,E348/I348,VLOOKUP(E348,$C$14:$L$513,8,FALSE)/L348)))</f>
        <v/>
      </c>
      <c r="K348" s="23" t="str">
        <f t="shared" si="33"/>
        <v/>
      </c>
      <c r="L348" s="23" t="str">
        <f>IF(C348="","",IF(OR(D348='Gear Train '!$Q$7,D348='Gear Train '!$Q$8,F348='Gear Train '!$Q$7),VLOOKUP(E348,$C$14:$L$513,10,FALSE),IF(D348='Gear Train '!$Q$3,"-",IF(F348='Gear Train '!$Q$3,1,H348/VLOOKUP(E348,$P$14:$S$513,4,FALSE)))))</f>
        <v/>
      </c>
      <c r="M348" s="23" t="str">
        <f t="shared" si="31"/>
        <v/>
      </c>
      <c r="N348" s="24" t="str">
        <f t="shared" si="32"/>
        <v/>
      </c>
      <c r="P348" s="18"/>
      <c r="Q348" s="18"/>
      <c r="R348" s="25"/>
      <c r="S348" s="25"/>
      <c r="T348" s="25"/>
      <c r="AF348" s="1"/>
      <c r="AG348" s="1"/>
    </row>
    <row r="349" spans="2:33">
      <c r="B349" s="17"/>
      <c r="C349" s="18"/>
      <c r="D349" s="19" t="str">
        <f t="shared" si="29"/>
        <v/>
      </c>
      <c r="E349" s="18"/>
      <c r="F349" s="21" t="str">
        <f t="shared" si="30"/>
        <v/>
      </c>
      <c r="G349" s="22" t="str">
        <f>IF(C349="","",IF(D349='Gear Train '!$Q$3,"-",VLOOKUP(C349,$P$14:$R$513,3,FALSE)))</f>
        <v/>
      </c>
      <c r="H349" s="22" t="str">
        <f>IF(C349="","",IF(OR(D349='Gear Train '!$Q$7,D349='Gear Train '!$Q$3,D349='Gear Train '!$Q$8),"-",VLOOKUP(C349,$P$14:$S$513,4,FALSE)))</f>
        <v/>
      </c>
      <c r="I349" s="23" t="str">
        <f>IF(C349="","",IF(OR(D349='Gear Train '!$Q$7,D349='Gear Train '!$Q$8,F349='Gear Train '!$Q$7),VLOOKUP(E349,$C$14:$L$513,7,FALSE),IF(D349='Gear Train '!$Q$3,VLOOKUP(C349,$P$14:$T$513,5,FALSE),VLOOKUP(E349,$C$14:$L$513,7,FALSE)*L349)))</f>
        <v/>
      </c>
      <c r="J349" s="23" t="str">
        <f>IF(C349="","",IF(OR(D349='Gear Train '!$Q$7,D349='Gear Train '!$Q$8,F349='Gear Train '!$Q$7),VLOOKUP(E349,$C$14:$L$513,8,FALSE),IF(D349='Gear Train '!$Q$3,E349/I349,VLOOKUP(E349,$C$14:$L$513,8,FALSE)/L349)))</f>
        <v/>
      </c>
      <c r="K349" s="23" t="str">
        <f t="shared" si="33"/>
        <v/>
      </c>
      <c r="L349" s="23" t="str">
        <f>IF(C349="","",IF(OR(D349='Gear Train '!$Q$7,D349='Gear Train '!$Q$8,F349='Gear Train '!$Q$7),VLOOKUP(E349,$C$14:$L$513,10,FALSE),IF(D349='Gear Train '!$Q$3,"-",IF(F349='Gear Train '!$Q$3,1,H349/VLOOKUP(E349,$P$14:$S$513,4,FALSE)))))</f>
        <v/>
      </c>
      <c r="M349" s="23" t="str">
        <f t="shared" si="31"/>
        <v/>
      </c>
      <c r="N349" s="24" t="str">
        <f t="shared" si="32"/>
        <v/>
      </c>
      <c r="P349" s="18"/>
      <c r="Q349" s="18"/>
      <c r="R349" s="25"/>
      <c r="S349" s="25"/>
      <c r="T349" s="25"/>
      <c r="AF349" s="1"/>
      <c r="AG349" s="1"/>
    </row>
    <row r="350" spans="2:33">
      <c r="B350" s="17"/>
      <c r="C350" s="18"/>
      <c r="D350" s="19" t="str">
        <f t="shared" si="29"/>
        <v/>
      </c>
      <c r="E350" s="18"/>
      <c r="F350" s="21" t="str">
        <f t="shared" si="30"/>
        <v/>
      </c>
      <c r="G350" s="22" t="str">
        <f>IF(C350="","",IF(D350='Gear Train '!$Q$3,"-",VLOOKUP(C350,$P$14:$R$513,3,FALSE)))</f>
        <v/>
      </c>
      <c r="H350" s="22" t="str">
        <f>IF(C350="","",IF(OR(D350='Gear Train '!$Q$7,D350='Gear Train '!$Q$3,D350='Gear Train '!$Q$8),"-",VLOOKUP(C350,$P$14:$S$513,4,FALSE)))</f>
        <v/>
      </c>
      <c r="I350" s="23" t="str">
        <f>IF(C350="","",IF(OR(D350='Gear Train '!$Q$7,D350='Gear Train '!$Q$8,F350='Gear Train '!$Q$7),VLOOKUP(E350,$C$14:$L$513,7,FALSE),IF(D350='Gear Train '!$Q$3,VLOOKUP(C350,$P$14:$T$513,5,FALSE),VLOOKUP(E350,$C$14:$L$513,7,FALSE)*L350)))</f>
        <v/>
      </c>
      <c r="J350" s="23" t="str">
        <f>IF(C350="","",IF(OR(D350='Gear Train '!$Q$7,D350='Gear Train '!$Q$8,F350='Gear Train '!$Q$7),VLOOKUP(E350,$C$14:$L$513,8,FALSE),IF(D350='Gear Train '!$Q$3,E350/I350,VLOOKUP(E350,$C$14:$L$513,8,FALSE)/L350)))</f>
        <v/>
      </c>
      <c r="K350" s="23" t="str">
        <f t="shared" si="33"/>
        <v/>
      </c>
      <c r="L350" s="23" t="str">
        <f>IF(C350="","",IF(OR(D350='Gear Train '!$Q$7,D350='Gear Train '!$Q$8,F350='Gear Train '!$Q$7),VLOOKUP(E350,$C$14:$L$513,10,FALSE),IF(D350='Gear Train '!$Q$3,"-",IF(F350='Gear Train '!$Q$3,1,H350/VLOOKUP(E350,$P$14:$S$513,4,FALSE)))))</f>
        <v/>
      </c>
      <c r="M350" s="23" t="str">
        <f t="shared" si="31"/>
        <v/>
      </c>
      <c r="N350" s="24" t="str">
        <f t="shared" si="32"/>
        <v/>
      </c>
      <c r="P350" s="18"/>
      <c r="Q350" s="18"/>
      <c r="R350" s="25"/>
      <c r="S350" s="25"/>
      <c r="T350" s="25"/>
      <c r="AF350" s="1"/>
      <c r="AG350" s="1"/>
    </row>
    <row r="351" spans="2:33">
      <c r="B351" s="17"/>
      <c r="C351" s="18"/>
      <c r="D351" s="19" t="str">
        <f t="shared" si="29"/>
        <v/>
      </c>
      <c r="E351" s="18"/>
      <c r="F351" s="21" t="str">
        <f t="shared" si="30"/>
        <v/>
      </c>
      <c r="G351" s="22" t="str">
        <f>IF(C351="","",IF(D351='Gear Train '!$Q$3,"-",VLOOKUP(C351,$P$14:$R$513,3,FALSE)))</f>
        <v/>
      </c>
      <c r="H351" s="22" t="str">
        <f>IF(C351="","",IF(OR(D351='Gear Train '!$Q$7,D351='Gear Train '!$Q$3,D351='Gear Train '!$Q$8),"-",VLOOKUP(C351,$P$14:$S$513,4,FALSE)))</f>
        <v/>
      </c>
      <c r="I351" s="23" t="str">
        <f>IF(C351="","",IF(OR(D351='Gear Train '!$Q$7,D351='Gear Train '!$Q$8,F351='Gear Train '!$Q$7),VLOOKUP(E351,$C$14:$L$513,7,FALSE),IF(D351='Gear Train '!$Q$3,VLOOKUP(C351,$P$14:$T$513,5,FALSE),VLOOKUP(E351,$C$14:$L$513,7,FALSE)*L351)))</f>
        <v/>
      </c>
      <c r="J351" s="23" t="str">
        <f>IF(C351="","",IF(OR(D351='Gear Train '!$Q$7,D351='Gear Train '!$Q$8,F351='Gear Train '!$Q$7),VLOOKUP(E351,$C$14:$L$513,8,FALSE),IF(D351='Gear Train '!$Q$3,E351/I351,VLOOKUP(E351,$C$14:$L$513,8,FALSE)/L351)))</f>
        <v/>
      </c>
      <c r="K351" s="23" t="str">
        <f t="shared" si="33"/>
        <v/>
      </c>
      <c r="L351" s="23" t="str">
        <f>IF(C351="","",IF(OR(D351='Gear Train '!$Q$7,D351='Gear Train '!$Q$8,F351='Gear Train '!$Q$7),VLOOKUP(E351,$C$14:$L$513,10,FALSE),IF(D351='Gear Train '!$Q$3,"-",IF(F351='Gear Train '!$Q$3,1,H351/VLOOKUP(E351,$P$14:$S$513,4,FALSE)))))</f>
        <v/>
      </c>
      <c r="M351" s="23" t="str">
        <f t="shared" si="31"/>
        <v/>
      </c>
      <c r="N351" s="24" t="str">
        <f t="shared" si="32"/>
        <v/>
      </c>
      <c r="P351" s="18"/>
      <c r="Q351" s="18"/>
      <c r="R351" s="25"/>
      <c r="S351" s="25"/>
      <c r="T351" s="25"/>
      <c r="AF351" s="1"/>
      <c r="AG351" s="1"/>
    </row>
    <row r="352" spans="2:33">
      <c r="B352" s="17"/>
      <c r="C352" s="18"/>
      <c r="D352" s="19" t="str">
        <f t="shared" si="29"/>
        <v/>
      </c>
      <c r="E352" s="18"/>
      <c r="F352" s="21" t="str">
        <f t="shared" si="30"/>
        <v/>
      </c>
      <c r="G352" s="22" t="str">
        <f>IF(C352="","",IF(D352='Gear Train '!$Q$3,"-",VLOOKUP(C352,$P$14:$R$513,3,FALSE)))</f>
        <v/>
      </c>
      <c r="H352" s="22" t="str">
        <f>IF(C352="","",IF(OR(D352='Gear Train '!$Q$7,D352='Gear Train '!$Q$3,D352='Gear Train '!$Q$8),"-",VLOOKUP(C352,$P$14:$S$513,4,FALSE)))</f>
        <v/>
      </c>
      <c r="I352" s="23" t="str">
        <f>IF(C352="","",IF(OR(D352='Gear Train '!$Q$7,D352='Gear Train '!$Q$8,F352='Gear Train '!$Q$7),VLOOKUP(E352,$C$14:$L$513,7,FALSE),IF(D352='Gear Train '!$Q$3,VLOOKUP(C352,$P$14:$T$513,5,FALSE),VLOOKUP(E352,$C$14:$L$513,7,FALSE)*L352)))</f>
        <v/>
      </c>
      <c r="J352" s="23" t="str">
        <f>IF(C352="","",IF(OR(D352='Gear Train '!$Q$7,D352='Gear Train '!$Q$8,F352='Gear Train '!$Q$7),VLOOKUP(E352,$C$14:$L$513,8,FALSE),IF(D352='Gear Train '!$Q$3,E352/I352,VLOOKUP(E352,$C$14:$L$513,8,FALSE)/L352)))</f>
        <v/>
      </c>
      <c r="K352" s="23" t="str">
        <f t="shared" si="33"/>
        <v/>
      </c>
      <c r="L352" s="23" t="str">
        <f>IF(C352="","",IF(OR(D352='Gear Train '!$Q$7,D352='Gear Train '!$Q$8,F352='Gear Train '!$Q$7),VLOOKUP(E352,$C$14:$L$513,10,FALSE),IF(D352='Gear Train '!$Q$3,"-",IF(F352='Gear Train '!$Q$3,1,H352/VLOOKUP(E352,$P$14:$S$513,4,FALSE)))))</f>
        <v/>
      </c>
      <c r="M352" s="23" t="str">
        <f t="shared" si="31"/>
        <v/>
      </c>
      <c r="N352" s="24" t="str">
        <f t="shared" si="32"/>
        <v/>
      </c>
      <c r="P352" s="18"/>
      <c r="Q352" s="18"/>
      <c r="R352" s="25"/>
      <c r="S352" s="25"/>
      <c r="T352" s="25"/>
      <c r="AF352" s="1"/>
      <c r="AG352" s="1"/>
    </row>
    <row r="353" spans="2:33">
      <c r="B353" s="17"/>
      <c r="C353" s="18"/>
      <c r="D353" s="19" t="str">
        <f t="shared" si="29"/>
        <v/>
      </c>
      <c r="E353" s="18"/>
      <c r="F353" s="21" t="str">
        <f t="shared" si="30"/>
        <v/>
      </c>
      <c r="G353" s="22" t="str">
        <f>IF(C353="","",IF(D353='Gear Train '!$Q$3,"-",VLOOKUP(C353,$P$14:$R$513,3,FALSE)))</f>
        <v/>
      </c>
      <c r="H353" s="22" t="str">
        <f>IF(C353="","",IF(OR(D353='Gear Train '!$Q$7,D353='Gear Train '!$Q$3,D353='Gear Train '!$Q$8),"-",VLOOKUP(C353,$P$14:$S$513,4,FALSE)))</f>
        <v/>
      </c>
      <c r="I353" s="23" t="str">
        <f>IF(C353="","",IF(OR(D353='Gear Train '!$Q$7,D353='Gear Train '!$Q$8,F353='Gear Train '!$Q$7),VLOOKUP(E353,$C$14:$L$513,7,FALSE),IF(D353='Gear Train '!$Q$3,VLOOKUP(C353,$P$14:$T$513,5,FALSE),VLOOKUP(E353,$C$14:$L$513,7,FALSE)*L353)))</f>
        <v/>
      </c>
      <c r="J353" s="23" t="str">
        <f>IF(C353="","",IF(OR(D353='Gear Train '!$Q$7,D353='Gear Train '!$Q$8,F353='Gear Train '!$Q$7),VLOOKUP(E353,$C$14:$L$513,8,FALSE),IF(D353='Gear Train '!$Q$3,E353/I353,VLOOKUP(E353,$C$14:$L$513,8,FALSE)/L353)))</f>
        <v/>
      </c>
      <c r="K353" s="23" t="str">
        <f t="shared" si="33"/>
        <v/>
      </c>
      <c r="L353" s="23" t="str">
        <f>IF(C353="","",IF(OR(D353='Gear Train '!$Q$7,D353='Gear Train '!$Q$8,F353='Gear Train '!$Q$7),VLOOKUP(E353,$C$14:$L$513,10,FALSE),IF(D353='Gear Train '!$Q$3,"-",IF(F353='Gear Train '!$Q$3,1,H353/VLOOKUP(E353,$P$14:$S$513,4,FALSE)))))</f>
        <v/>
      </c>
      <c r="M353" s="23" t="str">
        <f t="shared" si="31"/>
        <v/>
      </c>
      <c r="N353" s="24" t="str">
        <f t="shared" si="32"/>
        <v/>
      </c>
      <c r="P353" s="18"/>
      <c r="Q353" s="18"/>
      <c r="R353" s="25"/>
      <c r="S353" s="25"/>
      <c r="T353" s="25"/>
      <c r="AF353" s="1"/>
      <c r="AG353" s="1"/>
    </row>
    <row r="354" spans="2:33">
      <c r="B354" s="17"/>
      <c r="C354" s="18"/>
      <c r="D354" s="19" t="str">
        <f t="shared" si="29"/>
        <v/>
      </c>
      <c r="E354" s="18"/>
      <c r="F354" s="21" t="str">
        <f t="shared" si="30"/>
        <v/>
      </c>
      <c r="G354" s="22" t="str">
        <f>IF(C354="","",IF(D354='Gear Train '!$Q$3,"-",VLOOKUP(C354,$P$14:$R$513,3,FALSE)))</f>
        <v/>
      </c>
      <c r="H354" s="22" t="str">
        <f>IF(C354="","",IF(OR(D354='Gear Train '!$Q$7,D354='Gear Train '!$Q$3,D354='Gear Train '!$Q$8),"-",VLOOKUP(C354,$P$14:$S$513,4,FALSE)))</f>
        <v/>
      </c>
      <c r="I354" s="23" t="str">
        <f>IF(C354="","",IF(OR(D354='Gear Train '!$Q$7,D354='Gear Train '!$Q$8,F354='Gear Train '!$Q$7),VLOOKUP(E354,$C$14:$L$513,7,FALSE),IF(D354='Gear Train '!$Q$3,VLOOKUP(C354,$P$14:$T$513,5,FALSE),VLOOKUP(E354,$C$14:$L$513,7,FALSE)*L354)))</f>
        <v/>
      </c>
      <c r="J354" s="23" t="str">
        <f>IF(C354="","",IF(OR(D354='Gear Train '!$Q$7,D354='Gear Train '!$Q$8,F354='Gear Train '!$Q$7),VLOOKUP(E354,$C$14:$L$513,8,FALSE),IF(D354='Gear Train '!$Q$3,E354/I354,VLOOKUP(E354,$C$14:$L$513,8,FALSE)/L354)))</f>
        <v/>
      </c>
      <c r="K354" s="23" t="str">
        <f t="shared" si="33"/>
        <v/>
      </c>
      <c r="L354" s="23" t="str">
        <f>IF(C354="","",IF(OR(D354='Gear Train '!$Q$7,D354='Gear Train '!$Q$8,F354='Gear Train '!$Q$7),VLOOKUP(E354,$C$14:$L$513,10,FALSE),IF(D354='Gear Train '!$Q$3,"-",IF(F354='Gear Train '!$Q$3,1,H354/VLOOKUP(E354,$P$14:$S$513,4,FALSE)))))</f>
        <v/>
      </c>
      <c r="M354" s="23" t="str">
        <f t="shared" si="31"/>
        <v/>
      </c>
      <c r="N354" s="24" t="str">
        <f t="shared" si="32"/>
        <v/>
      </c>
      <c r="P354" s="18"/>
      <c r="Q354" s="18"/>
      <c r="R354" s="25"/>
      <c r="S354" s="25"/>
      <c r="T354" s="25"/>
      <c r="AF354" s="1"/>
      <c r="AG354" s="1"/>
    </row>
    <row r="355" spans="2:33">
      <c r="B355" s="17"/>
      <c r="C355" s="18"/>
      <c r="D355" s="19" t="str">
        <f t="shared" si="29"/>
        <v/>
      </c>
      <c r="E355" s="18"/>
      <c r="F355" s="21" t="str">
        <f t="shared" si="30"/>
        <v/>
      </c>
      <c r="G355" s="22" t="str">
        <f>IF(C355="","",IF(D355='Gear Train '!$Q$3,"-",VLOOKUP(C355,$P$14:$R$513,3,FALSE)))</f>
        <v/>
      </c>
      <c r="H355" s="22" t="str">
        <f>IF(C355="","",IF(OR(D355='Gear Train '!$Q$7,D355='Gear Train '!$Q$3,D355='Gear Train '!$Q$8),"-",VLOOKUP(C355,$P$14:$S$513,4,FALSE)))</f>
        <v/>
      </c>
      <c r="I355" s="23" t="str">
        <f>IF(C355="","",IF(OR(D355='Gear Train '!$Q$7,D355='Gear Train '!$Q$8,F355='Gear Train '!$Q$7),VLOOKUP(E355,$C$14:$L$513,7,FALSE),IF(D355='Gear Train '!$Q$3,VLOOKUP(C355,$P$14:$T$513,5,FALSE),VLOOKUP(E355,$C$14:$L$513,7,FALSE)*L355)))</f>
        <v/>
      </c>
      <c r="J355" s="23" t="str">
        <f>IF(C355="","",IF(OR(D355='Gear Train '!$Q$7,D355='Gear Train '!$Q$8,F355='Gear Train '!$Q$7),VLOOKUP(E355,$C$14:$L$513,8,FALSE),IF(D355='Gear Train '!$Q$3,E355/I355,VLOOKUP(E355,$C$14:$L$513,8,FALSE)/L355)))</f>
        <v/>
      </c>
      <c r="K355" s="23" t="str">
        <f t="shared" si="33"/>
        <v/>
      </c>
      <c r="L355" s="23" t="str">
        <f>IF(C355="","",IF(OR(D355='Gear Train '!$Q$7,D355='Gear Train '!$Q$8,F355='Gear Train '!$Q$7),VLOOKUP(E355,$C$14:$L$513,10,FALSE),IF(D355='Gear Train '!$Q$3,"-",IF(F355='Gear Train '!$Q$3,1,H355/VLOOKUP(E355,$P$14:$S$513,4,FALSE)))))</f>
        <v/>
      </c>
      <c r="M355" s="23" t="str">
        <f t="shared" si="31"/>
        <v/>
      </c>
      <c r="N355" s="24" t="str">
        <f t="shared" si="32"/>
        <v/>
      </c>
      <c r="P355" s="18"/>
      <c r="Q355" s="18"/>
      <c r="R355" s="25"/>
      <c r="S355" s="25"/>
      <c r="T355" s="25"/>
      <c r="AF355" s="1"/>
      <c r="AG355" s="1"/>
    </row>
    <row r="356" spans="2:33">
      <c r="B356" s="17"/>
      <c r="C356" s="18"/>
      <c r="D356" s="19" t="str">
        <f t="shared" si="29"/>
        <v/>
      </c>
      <c r="E356" s="18"/>
      <c r="F356" s="21" t="str">
        <f t="shared" si="30"/>
        <v/>
      </c>
      <c r="G356" s="22" t="str">
        <f>IF(C356="","",IF(D356='Gear Train '!$Q$3,"-",VLOOKUP(C356,$P$14:$R$513,3,FALSE)))</f>
        <v/>
      </c>
      <c r="H356" s="22" t="str">
        <f>IF(C356="","",IF(OR(D356='Gear Train '!$Q$7,D356='Gear Train '!$Q$3,D356='Gear Train '!$Q$8),"-",VLOOKUP(C356,$P$14:$S$513,4,FALSE)))</f>
        <v/>
      </c>
      <c r="I356" s="23" t="str">
        <f>IF(C356="","",IF(OR(D356='Gear Train '!$Q$7,D356='Gear Train '!$Q$8,F356='Gear Train '!$Q$7),VLOOKUP(E356,$C$14:$L$513,7,FALSE),IF(D356='Gear Train '!$Q$3,VLOOKUP(C356,$P$14:$T$513,5,FALSE),VLOOKUP(E356,$C$14:$L$513,7,FALSE)*L356)))</f>
        <v/>
      </c>
      <c r="J356" s="23" t="str">
        <f>IF(C356="","",IF(OR(D356='Gear Train '!$Q$7,D356='Gear Train '!$Q$8,F356='Gear Train '!$Q$7),VLOOKUP(E356,$C$14:$L$513,8,FALSE),IF(D356='Gear Train '!$Q$3,E356/I356,VLOOKUP(E356,$C$14:$L$513,8,FALSE)/L356)))</f>
        <v/>
      </c>
      <c r="K356" s="23" t="str">
        <f t="shared" si="33"/>
        <v/>
      </c>
      <c r="L356" s="23" t="str">
        <f>IF(C356="","",IF(OR(D356='Gear Train '!$Q$7,D356='Gear Train '!$Q$8,F356='Gear Train '!$Q$7),VLOOKUP(E356,$C$14:$L$513,10,FALSE),IF(D356='Gear Train '!$Q$3,"-",IF(F356='Gear Train '!$Q$3,1,H356/VLOOKUP(E356,$P$14:$S$513,4,FALSE)))))</f>
        <v/>
      </c>
      <c r="M356" s="23" t="str">
        <f t="shared" si="31"/>
        <v/>
      </c>
      <c r="N356" s="24" t="str">
        <f t="shared" si="32"/>
        <v/>
      </c>
      <c r="P356" s="18"/>
      <c r="Q356" s="18"/>
      <c r="R356" s="25"/>
      <c r="S356" s="25"/>
      <c r="T356" s="25"/>
      <c r="AF356" s="1"/>
      <c r="AG356" s="1"/>
    </row>
    <row r="357" spans="2:33">
      <c r="B357" s="17"/>
      <c r="C357" s="18"/>
      <c r="D357" s="19" t="str">
        <f t="shared" si="29"/>
        <v/>
      </c>
      <c r="E357" s="18"/>
      <c r="F357" s="21" t="str">
        <f t="shared" si="30"/>
        <v/>
      </c>
      <c r="G357" s="22" t="str">
        <f>IF(C357="","",IF(D357='Gear Train '!$Q$3,"-",VLOOKUP(C357,$P$14:$R$513,3,FALSE)))</f>
        <v/>
      </c>
      <c r="H357" s="22" t="str">
        <f>IF(C357="","",IF(OR(D357='Gear Train '!$Q$7,D357='Gear Train '!$Q$3,D357='Gear Train '!$Q$8),"-",VLOOKUP(C357,$P$14:$S$513,4,FALSE)))</f>
        <v/>
      </c>
      <c r="I357" s="23" t="str">
        <f>IF(C357="","",IF(OR(D357='Gear Train '!$Q$7,D357='Gear Train '!$Q$8,F357='Gear Train '!$Q$7),VLOOKUP(E357,$C$14:$L$513,7,FALSE),IF(D357='Gear Train '!$Q$3,VLOOKUP(C357,$P$14:$T$513,5,FALSE),VLOOKUP(E357,$C$14:$L$513,7,FALSE)*L357)))</f>
        <v/>
      </c>
      <c r="J357" s="23" t="str">
        <f>IF(C357="","",IF(OR(D357='Gear Train '!$Q$7,D357='Gear Train '!$Q$8,F357='Gear Train '!$Q$7),VLOOKUP(E357,$C$14:$L$513,8,FALSE),IF(D357='Gear Train '!$Q$3,E357/I357,VLOOKUP(E357,$C$14:$L$513,8,FALSE)/L357)))</f>
        <v/>
      </c>
      <c r="K357" s="23" t="str">
        <f t="shared" si="33"/>
        <v/>
      </c>
      <c r="L357" s="23" t="str">
        <f>IF(C357="","",IF(OR(D357='Gear Train '!$Q$7,D357='Gear Train '!$Q$8,F357='Gear Train '!$Q$7),VLOOKUP(E357,$C$14:$L$513,10,FALSE),IF(D357='Gear Train '!$Q$3,"-",IF(F357='Gear Train '!$Q$3,1,H357/VLOOKUP(E357,$P$14:$S$513,4,FALSE)))))</f>
        <v/>
      </c>
      <c r="M357" s="23" t="str">
        <f t="shared" si="31"/>
        <v/>
      </c>
      <c r="N357" s="24" t="str">
        <f t="shared" si="32"/>
        <v/>
      </c>
      <c r="P357" s="18"/>
      <c r="Q357" s="18"/>
      <c r="R357" s="25"/>
      <c r="S357" s="25"/>
      <c r="T357" s="25"/>
      <c r="AF357" s="1"/>
      <c r="AG357" s="1"/>
    </row>
    <row r="358" spans="2:33">
      <c r="B358" s="17"/>
      <c r="C358" s="18"/>
      <c r="D358" s="19" t="str">
        <f t="shared" si="29"/>
        <v/>
      </c>
      <c r="E358" s="18"/>
      <c r="F358" s="21" t="str">
        <f t="shared" si="30"/>
        <v/>
      </c>
      <c r="G358" s="22" t="str">
        <f>IF(C358="","",IF(D358='Gear Train '!$Q$3,"-",VLOOKUP(C358,$P$14:$R$513,3,FALSE)))</f>
        <v/>
      </c>
      <c r="H358" s="22" t="str">
        <f>IF(C358="","",IF(OR(D358='Gear Train '!$Q$7,D358='Gear Train '!$Q$3,D358='Gear Train '!$Q$8),"-",VLOOKUP(C358,$P$14:$S$513,4,FALSE)))</f>
        <v/>
      </c>
      <c r="I358" s="23" t="str">
        <f>IF(C358="","",IF(OR(D358='Gear Train '!$Q$7,D358='Gear Train '!$Q$8,F358='Gear Train '!$Q$7),VLOOKUP(E358,$C$14:$L$513,7,FALSE),IF(D358='Gear Train '!$Q$3,VLOOKUP(C358,$P$14:$T$513,5,FALSE),VLOOKUP(E358,$C$14:$L$513,7,FALSE)*L358)))</f>
        <v/>
      </c>
      <c r="J358" s="23" t="str">
        <f>IF(C358="","",IF(OR(D358='Gear Train '!$Q$7,D358='Gear Train '!$Q$8,F358='Gear Train '!$Q$7),VLOOKUP(E358,$C$14:$L$513,8,FALSE),IF(D358='Gear Train '!$Q$3,E358/I358,VLOOKUP(E358,$C$14:$L$513,8,FALSE)/L358)))</f>
        <v/>
      </c>
      <c r="K358" s="23" t="str">
        <f t="shared" si="33"/>
        <v/>
      </c>
      <c r="L358" s="23" t="str">
        <f>IF(C358="","",IF(OR(D358='Gear Train '!$Q$7,D358='Gear Train '!$Q$8,F358='Gear Train '!$Q$7),VLOOKUP(E358,$C$14:$L$513,10,FALSE),IF(D358='Gear Train '!$Q$3,"-",IF(F358='Gear Train '!$Q$3,1,H358/VLOOKUP(E358,$P$14:$S$513,4,FALSE)))))</f>
        <v/>
      </c>
      <c r="M358" s="23" t="str">
        <f t="shared" si="31"/>
        <v/>
      </c>
      <c r="N358" s="24" t="str">
        <f t="shared" si="32"/>
        <v/>
      </c>
      <c r="P358" s="18"/>
      <c r="Q358" s="18"/>
      <c r="R358" s="25"/>
      <c r="S358" s="25"/>
      <c r="T358" s="25"/>
      <c r="AF358" s="1"/>
      <c r="AG358" s="1"/>
    </row>
    <row r="359" spans="2:33">
      <c r="B359" s="17"/>
      <c r="C359" s="18"/>
      <c r="D359" s="19" t="str">
        <f t="shared" si="29"/>
        <v/>
      </c>
      <c r="E359" s="18"/>
      <c r="F359" s="21" t="str">
        <f t="shared" si="30"/>
        <v/>
      </c>
      <c r="G359" s="22" t="str">
        <f>IF(C359="","",IF(D359='Gear Train '!$Q$3,"-",VLOOKUP(C359,$P$14:$R$513,3,FALSE)))</f>
        <v/>
      </c>
      <c r="H359" s="22" t="str">
        <f>IF(C359="","",IF(OR(D359='Gear Train '!$Q$7,D359='Gear Train '!$Q$3,D359='Gear Train '!$Q$8),"-",VLOOKUP(C359,$P$14:$S$513,4,FALSE)))</f>
        <v/>
      </c>
      <c r="I359" s="23" t="str">
        <f>IF(C359="","",IF(OR(D359='Gear Train '!$Q$7,D359='Gear Train '!$Q$8,F359='Gear Train '!$Q$7),VLOOKUP(E359,$C$14:$L$513,7,FALSE),IF(D359='Gear Train '!$Q$3,VLOOKUP(C359,$P$14:$T$513,5,FALSE),VLOOKUP(E359,$C$14:$L$513,7,FALSE)*L359)))</f>
        <v/>
      </c>
      <c r="J359" s="23" t="str">
        <f>IF(C359="","",IF(OR(D359='Gear Train '!$Q$7,D359='Gear Train '!$Q$8,F359='Gear Train '!$Q$7),VLOOKUP(E359,$C$14:$L$513,8,FALSE),IF(D359='Gear Train '!$Q$3,E359/I359,VLOOKUP(E359,$C$14:$L$513,8,FALSE)/L359)))</f>
        <v/>
      </c>
      <c r="K359" s="23" t="str">
        <f t="shared" si="33"/>
        <v/>
      </c>
      <c r="L359" s="23" t="str">
        <f>IF(C359="","",IF(OR(D359='Gear Train '!$Q$7,D359='Gear Train '!$Q$8,F359='Gear Train '!$Q$7),VLOOKUP(E359,$C$14:$L$513,10,FALSE),IF(D359='Gear Train '!$Q$3,"-",IF(F359='Gear Train '!$Q$3,1,H359/VLOOKUP(E359,$P$14:$S$513,4,FALSE)))))</f>
        <v/>
      </c>
      <c r="M359" s="23" t="str">
        <f t="shared" si="31"/>
        <v/>
      </c>
      <c r="N359" s="24" t="str">
        <f t="shared" si="32"/>
        <v/>
      </c>
      <c r="P359" s="18"/>
      <c r="Q359" s="18"/>
      <c r="R359" s="25"/>
      <c r="S359" s="25"/>
      <c r="T359" s="25"/>
      <c r="AF359" s="1"/>
      <c r="AG359" s="1"/>
    </row>
    <row r="360" spans="2:33">
      <c r="B360" s="17"/>
      <c r="C360" s="18"/>
      <c r="D360" s="19" t="str">
        <f t="shared" si="29"/>
        <v/>
      </c>
      <c r="E360" s="18"/>
      <c r="F360" s="21" t="str">
        <f t="shared" si="30"/>
        <v/>
      </c>
      <c r="G360" s="22" t="str">
        <f>IF(C360="","",IF(D360='Gear Train '!$Q$3,"-",VLOOKUP(C360,$P$14:$R$513,3,FALSE)))</f>
        <v/>
      </c>
      <c r="H360" s="22" t="str">
        <f>IF(C360="","",IF(OR(D360='Gear Train '!$Q$7,D360='Gear Train '!$Q$3,D360='Gear Train '!$Q$8),"-",VLOOKUP(C360,$P$14:$S$513,4,FALSE)))</f>
        <v/>
      </c>
      <c r="I360" s="23" t="str">
        <f>IF(C360="","",IF(OR(D360='Gear Train '!$Q$7,D360='Gear Train '!$Q$8,F360='Gear Train '!$Q$7),VLOOKUP(E360,$C$14:$L$513,7,FALSE),IF(D360='Gear Train '!$Q$3,VLOOKUP(C360,$P$14:$T$513,5,FALSE),VLOOKUP(E360,$C$14:$L$513,7,FALSE)*L360)))</f>
        <v/>
      </c>
      <c r="J360" s="23" t="str">
        <f>IF(C360="","",IF(OR(D360='Gear Train '!$Q$7,D360='Gear Train '!$Q$8,F360='Gear Train '!$Q$7),VLOOKUP(E360,$C$14:$L$513,8,FALSE),IF(D360='Gear Train '!$Q$3,E360/I360,VLOOKUP(E360,$C$14:$L$513,8,FALSE)/L360)))</f>
        <v/>
      </c>
      <c r="K360" s="23" t="str">
        <f t="shared" si="33"/>
        <v/>
      </c>
      <c r="L360" s="23" t="str">
        <f>IF(C360="","",IF(OR(D360='Gear Train '!$Q$7,D360='Gear Train '!$Q$8,F360='Gear Train '!$Q$7),VLOOKUP(E360,$C$14:$L$513,10,FALSE),IF(D360='Gear Train '!$Q$3,"-",IF(F360='Gear Train '!$Q$3,1,H360/VLOOKUP(E360,$P$14:$S$513,4,FALSE)))))</f>
        <v/>
      </c>
      <c r="M360" s="23" t="str">
        <f t="shared" si="31"/>
        <v/>
      </c>
      <c r="N360" s="24" t="str">
        <f t="shared" si="32"/>
        <v/>
      </c>
      <c r="P360" s="18"/>
      <c r="Q360" s="18"/>
      <c r="R360" s="25"/>
      <c r="S360" s="25"/>
      <c r="T360" s="25"/>
      <c r="AF360" s="1"/>
      <c r="AG360" s="1"/>
    </row>
    <row r="361" spans="2:33">
      <c r="B361" s="17"/>
      <c r="C361" s="18"/>
      <c r="D361" s="19" t="str">
        <f t="shared" si="29"/>
        <v/>
      </c>
      <c r="E361" s="18"/>
      <c r="F361" s="21" t="str">
        <f t="shared" si="30"/>
        <v/>
      </c>
      <c r="G361" s="22" t="str">
        <f>IF(C361="","",IF(D361='Gear Train '!$Q$3,"-",VLOOKUP(C361,$P$14:$R$513,3,FALSE)))</f>
        <v/>
      </c>
      <c r="H361" s="22" t="str">
        <f>IF(C361="","",IF(OR(D361='Gear Train '!$Q$7,D361='Gear Train '!$Q$3,D361='Gear Train '!$Q$8),"-",VLOOKUP(C361,$P$14:$S$513,4,FALSE)))</f>
        <v/>
      </c>
      <c r="I361" s="23" t="str">
        <f>IF(C361="","",IF(OR(D361='Gear Train '!$Q$7,D361='Gear Train '!$Q$8,F361='Gear Train '!$Q$7),VLOOKUP(E361,$C$14:$L$513,7,FALSE),IF(D361='Gear Train '!$Q$3,VLOOKUP(C361,$P$14:$T$513,5,FALSE),VLOOKUP(E361,$C$14:$L$513,7,FALSE)*L361)))</f>
        <v/>
      </c>
      <c r="J361" s="23" t="str">
        <f>IF(C361="","",IF(OR(D361='Gear Train '!$Q$7,D361='Gear Train '!$Q$8,F361='Gear Train '!$Q$7),VLOOKUP(E361,$C$14:$L$513,8,FALSE),IF(D361='Gear Train '!$Q$3,E361/I361,VLOOKUP(E361,$C$14:$L$513,8,FALSE)/L361)))</f>
        <v/>
      </c>
      <c r="K361" s="23" t="str">
        <f t="shared" si="33"/>
        <v/>
      </c>
      <c r="L361" s="23" t="str">
        <f>IF(C361="","",IF(OR(D361='Gear Train '!$Q$7,D361='Gear Train '!$Q$8,F361='Gear Train '!$Q$7),VLOOKUP(E361,$C$14:$L$513,10,FALSE),IF(D361='Gear Train '!$Q$3,"-",IF(F361='Gear Train '!$Q$3,1,H361/VLOOKUP(E361,$P$14:$S$513,4,FALSE)))))</f>
        <v/>
      </c>
      <c r="M361" s="23" t="str">
        <f t="shared" si="31"/>
        <v/>
      </c>
      <c r="N361" s="24" t="str">
        <f t="shared" si="32"/>
        <v/>
      </c>
      <c r="P361" s="18"/>
      <c r="Q361" s="18"/>
      <c r="R361" s="25"/>
      <c r="S361" s="25"/>
      <c r="T361" s="25"/>
      <c r="AF361" s="1"/>
      <c r="AG361" s="1"/>
    </row>
    <row r="362" spans="2:33">
      <c r="B362" s="17"/>
      <c r="C362" s="18"/>
      <c r="D362" s="19" t="str">
        <f t="shared" si="29"/>
        <v/>
      </c>
      <c r="E362" s="18"/>
      <c r="F362" s="21" t="str">
        <f t="shared" si="30"/>
        <v/>
      </c>
      <c r="G362" s="22" t="str">
        <f>IF(C362="","",IF(D362='Gear Train '!$Q$3,"-",VLOOKUP(C362,$P$14:$R$513,3,FALSE)))</f>
        <v/>
      </c>
      <c r="H362" s="22" t="str">
        <f>IF(C362="","",IF(OR(D362='Gear Train '!$Q$7,D362='Gear Train '!$Q$3,D362='Gear Train '!$Q$8),"-",VLOOKUP(C362,$P$14:$S$513,4,FALSE)))</f>
        <v/>
      </c>
      <c r="I362" s="23" t="str">
        <f>IF(C362="","",IF(OR(D362='Gear Train '!$Q$7,D362='Gear Train '!$Q$8,F362='Gear Train '!$Q$7),VLOOKUP(E362,$C$14:$L$513,7,FALSE),IF(D362='Gear Train '!$Q$3,VLOOKUP(C362,$P$14:$T$513,5,FALSE),VLOOKUP(E362,$C$14:$L$513,7,FALSE)*L362)))</f>
        <v/>
      </c>
      <c r="J362" s="23" t="str">
        <f>IF(C362="","",IF(OR(D362='Gear Train '!$Q$7,D362='Gear Train '!$Q$8,F362='Gear Train '!$Q$7),VLOOKUP(E362,$C$14:$L$513,8,FALSE),IF(D362='Gear Train '!$Q$3,E362/I362,VLOOKUP(E362,$C$14:$L$513,8,FALSE)/L362)))</f>
        <v/>
      </c>
      <c r="K362" s="23" t="str">
        <f t="shared" si="33"/>
        <v/>
      </c>
      <c r="L362" s="23" t="str">
        <f>IF(C362="","",IF(OR(D362='Gear Train '!$Q$7,D362='Gear Train '!$Q$8,F362='Gear Train '!$Q$7),VLOOKUP(E362,$C$14:$L$513,10,FALSE),IF(D362='Gear Train '!$Q$3,"-",IF(F362='Gear Train '!$Q$3,1,H362/VLOOKUP(E362,$P$14:$S$513,4,FALSE)))))</f>
        <v/>
      </c>
      <c r="M362" s="23" t="str">
        <f t="shared" si="31"/>
        <v/>
      </c>
      <c r="N362" s="24" t="str">
        <f t="shared" si="32"/>
        <v/>
      </c>
      <c r="P362" s="18"/>
      <c r="Q362" s="18"/>
      <c r="R362" s="25"/>
      <c r="S362" s="25"/>
      <c r="T362" s="25"/>
      <c r="AF362" s="1"/>
      <c r="AG362" s="1"/>
    </row>
    <row r="363" spans="2:33">
      <c r="B363" s="17"/>
      <c r="C363" s="18"/>
      <c r="D363" s="19" t="str">
        <f t="shared" si="29"/>
        <v/>
      </c>
      <c r="E363" s="18"/>
      <c r="F363" s="21" t="str">
        <f t="shared" si="30"/>
        <v/>
      </c>
      <c r="G363" s="22" t="str">
        <f>IF(C363="","",IF(D363='Gear Train '!$Q$3,"-",VLOOKUP(C363,$P$14:$R$513,3,FALSE)))</f>
        <v/>
      </c>
      <c r="H363" s="22" t="str">
        <f>IF(C363="","",IF(OR(D363='Gear Train '!$Q$7,D363='Gear Train '!$Q$3,D363='Gear Train '!$Q$8),"-",VLOOKUP(C363,$P$14:$S$513,4,FALSE)))</f>
        <v/>
      </c>
      <c r="I363" s="23" t="str">
        <f>IF(C363="","",IF(OR(D363='Gear Train '!$Q$7,D363='Gear Train '!$Q$8,F363='Gear Train '!$Q$7),VLOOKUP(E363,$C$14:$L$513,7,FALSE),IF(D363='Gear Train '!$Q$3,VLOOKUP(C363,$P$14:$T$513,5,FALSE),VLOOKUP(E363,$C$14:$L$513,7,FALSE)*L363)))</f>
        <v/>
      </c>
      <c r="J363" s="23" t="str">
        <f>IF(C363="","",IF(OR(D363='Gear Train '!$Q$7,D363='Gear Train '!$Q$8,F363='Gear Train '!$Q$7),VLOOKUP(E363,$C$14:$L$513,8,FALSE),IF(D363='Gear Train '!$Q$3,E363/I363,VLOOKUP(E363,$C$14:$L$513,8,FALSE)/L363)))</f>
        <v/>
      </c>
      <c r="K363" s="23" t="str">
        <f t="shared" si="33"/>
        <v/>
      </c>
      <c r="L363" s="23" t="str">
        <f>IF(C363="","",IF(OR(D363='Gear Train '!$Q$7,D363='Gear Train '!$Q$8,F363='Gear Train '!$Q$7),VLOOKUP(E363,$C$14:$L$513,10,FALSE),IF(D363='Gear Train '!$Q$3,"-",IF(F363='Gear Train '!$Q$3,1,H363/VLOOKUP(E363,$P$14:$S$513,4,FALSE)))))</f>
        <v/>
      </c>
      <c r="M363" s="23" t="str">
        <f t="shared" si="31"/>
        <v/>
      </c>
      <c r="N363" s="24" t="str">
        <f t="shared" si="32"/>
        <v/>
      </c>
      <c r="P363" s="18"/>
      <c r="Q363" s="18"/>
      <c r="R363" s="25"/>
      <c r="S363" s="25"/>
      <c r="T363" s="25"/>
      <c r="AF363" s="1"/>
      <c r="AG363" s="1"/>
    </row>
    <row r="364" spans="2:33">
      <c r="B364" s="17"/>
      <c r="C364" s="18"/>
      <c r="D364" s="19" t="str">
        <f t="shared" si="29"/>
        <v/>
      </c>
      <c r="E364" s="18"/>
      <c r="F364" s="21" t="str">
        <f t="shared" si="30"/>
        <v/>
      </c>
      <c r="G364" s="22" t="str">
        <f>IF(C364="","",IF(D364='Gear Train '!$Q$3,"-",VLOOKUP(C364,$P$14:$R$513,3,FALSE)))</f>
        <v/>
      </c>
      <c r="H364" s="22" t="str">
        <f>IF(C364="","",IF(OR(D364='Gear Train '!$Q$7,D364='Gear Train '!$Q$3,D364='Gear Train '!$Q$8),"-",VLOOKUP(C364,$P$14:$S$513,4,FALSE)))</f>
        <v/>
      </c>
      <c r="I364" s="23" t="str">
        <f>IF(C364="","",IF(OR(D364='Gear Train '!$Q$7,D364='Gear Train '!$Q$8,F364='Gear Train '!$Q$7),VLOOKUP(E364,$C$14:$L$513,7,FALSE),IF(D364='Gear Train '!$Q$3,VLOOKUP(C364,$P$14:$T$513,5,FALSE),VLOOKUP(E364,$C$14:$L$513,7,FALSE)*L364)))</f>
        <v/>
      </c>
      <c r="J364" s="23" t="str">
        <f>IF(C364="","",IF(OR(D364='Gear Train '!$Q$7,D364='Gear Train '!$Q$8,F364='Gear Train '!$Q$7),VLOOKUP(E364,$C$14:$L$513,8,FALSE),IF(D364='Gear Train '!$Q$3,E364/I364,VLOOKUP(E364,$C$14:$L$513,8,FALSE)/L364)))</f>
        <v/>
      </c>
      <c r="K364" s="23" t="str">
        <f t="shared" si="33"/>
        <v/>
      </c>
      <c r="L364" s="23" t="str">
        <f>IF(C364="","",IF(OR(D364='Gear Train '!$Q$7,D364='Gear Train '!$Q$8,F364='Gear Train '!$Q$7),VLOOKUP(E364,$C$14:$L$513,10,FALSE),IF(D364='Gear Train '!$Q$3,"-",IF(F364='Gear Train '!$Q$3,1,H364/VLOOKUP(E364,$P$14:$S$513,4,FALSE)))))</f>
        <v/>
      </c>
      <c r="M364" s="23" t="str">
        <f t="shared" si="31"/>
        <v/>
      </c>
      <c r="N364" s="24" t="str">
        <f t="shared" si="32"/>
        <v/>
      </c>
      <c r="P364" s="18"/>
      <c r="Q364" s="18"/>
      <c r="R364" s="25"/>
      <c r="S364" s="25"/>
      <c r="T364" s="25"/>
      <c r="AF364" s="1"/>
      <c r="AG364" s="1"/>
    </row>
    <row r="365" spans="2:33">
      <c r="B365" s="17"/>
      <c r="C365" s="18"/>
      <c r="D365" s="19" t="str">
        <f t="shared" si="29"/>
        <v/>
      </c>
      <c r="E365" s="18"/>
      <c r="F365" s="21" t="str">
        <f t="shared" si="30"/>
        <v/>
      </c>
      <c r="G365" s="22" t="str">
        <f>IF(C365="","",IF(D365='Gear Train '!$Q$3,"-",VLOOKUP(C365,$P$14:$R$513,3,FALSE)))</f>
        <v/>
      </c>
      <c r="H365" s="22" t="str">
        <f>IF(C365="","",IF(OR(D365='Gear Train '!$Q$7,D365='Gear Train '!$Q$3,D365='Gear Train '!$Q$8),"-",VLOOKUP(C365,$P$14:$S$513,4,FALSE)))</f>
        <v/>
      </c>
      <c r="I365" s="23" t="str">
        <f>IF(C365="","",IF(OR(D365='Gear Train '!$Q$7,D365='Gear Train '!$Q$8,F365='Gear Train '!$Q$7),VLOOKUP(E365,$C$14:$L$513,7,FALSE),IF(D365='Gear Train '!$Q$3,VLOOKUP(C365,$P$14:$T$513,5,FALSE),VLOOKUP(E365,$C$14:$L$513,7,FALSE)*L365)))</f>
        <v/>
      </c>
      <c r="J365" s="23" t="str">
        <f>IF(C365="","",IF(OR(D365='Gear Train '!$Q$7,D365='Gear Train '!$Q$8,F365='Gear Train '!$Q$7),VLOOKUP(E365,$C$14:$L$513,8,FALSE),IF(D365='Gear Train '!$Q$3,E365/I365,VLOOKUP(E365,$C$14:$L$513,8,FALSE)/L365)))</f>
        <v/>
      </c>
      <c r="K365" s="23" t="str">
        <f t="shared" si="33"/>
        <v/>
      </c>
      <c r="L365" s="23" t="str">
        <f>IF(C365="","",IF(OR(D365='Gear Train '!$Q$7,D365='Gear Train '!$Q$8,F365='Gear Train '!$Q$7),VLOOKUP(E365,$C$14:$L$513,10,FALSE),IF(D365='Gear Train '!$Q$3,"-",IF(F365='Gear Train '!$Q$3,1,H365/VLOOKUP(E365,$P$14:$S$513,4,FALSE)))))</f>
        <v/>
      </c>
      <c r="M365" s="23" t="str">
        <f t="shared" si="31"/>
        <v/>
      </c>
      <c r="N365" s="24" t="str">
        <f t="shared" si="32"/>
        <v/>
      </c>
      <c r="P365" s="18"/>
      <c r="Q365" s="18"/>
      <c r="R365" s="25"/>
      <c r="S365" s="25"/>
      <c r="T365" s="25"/>
      <c r="AF365" s="1"/>
      <c r="AG365" s="1"/>
    </row>
    <row r="366" spans="2:33">
      <c r="B366" s="17"/>
      <c r="C366" s="18"/>
      <c r="D366" s="19" t="str">
        <f t="shared" si="29"/>
        <v/>
      </c>
      <c r="E366" s="18"/>
      <c r="F366" s="21" t="str">
        <f t="shared" si="30"/>
        <v/>
      </c>
      <c r="G366" s="22" t="str">
        <f>IF(C366="","",IF(D366='Gear Train '!$Q$3,"-",VLOOKUP(C366,$P$14:$R$513,3,FALSE)))</f>
        <v/>
      </c>
      <c r="H366" s="22" t="str">
        <f>IF(C366="","",IF(OR(D366='Gear Train '!$Q$7,D366='Gear Train '!$Q$3,D366='Gear Train '!$Q$8),"-",VLOOKUP(C366,$P$14:$S$513,4,FALSE)))</f>
        <v/>
      </c>
      <c r="I366" s="23" t="str">
        <f>IF(C366="","",IF(OR(D366='Gear Train '!$Q$7,D366='Gear Train '!$Q$8,F366='Gear Train '!$Q$7),VLOOKUP(E366,$C$14:$L$513,7,FALSE),IF(D366='Gear Train '!$Q$3,VLOOKUP(C366,$P$14:$T$513,5,FALSE),VLOOKUP(E366,$C$14:$L$513,7,FALSE)*L366)))</f>
        <v/>
      </c>
      <c r="J366" s="23" t="str">
        <f>IF(C366="","",IF(OR(D366='Gear Train '!$Q$7,D366='Gear Train '!$Q$8,F366='Gear Train '!$Q$7),VLOOKUP(E366,$C$14:$L$513,8,FALSE),IF(D366='Gear Train '!$Q$3,E366/I366,VLOOKUP(E366,$C$14:$L$513,8,FALSE)/L366)))</f>
        <v/>
      </c>
      <c r="K366" s="23" t="str">
        <f t="shared" si="33"/>
        <v/>
      </c>
      <c r="L366" s="23" t="str">
        <f>IF(C366="","",IF(OR(D366='Gear Train '!$Q$7,D366='Gear Train '!$Q$8,F366='Gear Train '!$Q$7),VLOOKUP(E366,$C$14:$L$513,10,FALSE),IF(D366='Gear Train '!$Q$3,"-",IF(F366='Gear Train '!$Q$3,1,H366/VLOOKUP(E366,$P$14:$S$513,4,FALSE)))))</f>
        <v/>
      </c>
      <c r="M366" s="23" t="str">
        <f t="shared" si="31"/>
        <v/>
      </c>
      <c r="N366" s="24" t="str">
        <f t="shared" si="32"/>
        <v/>
      </c>
      <c r="P366" s="18"/>
      <c r="Q366" s="18"/>
      <c r="R366" s="25"/>
      <c r="S366" s="25"/>
      <c r="T366" s="25"/>
      <c r="AF366" s="1"/>
      <c r="AG366" s="1"/>
    </row>
    <row r="367" spans="2:33">
      <c r="B367" s="17"/>
      <c r="C367" s="18"/>
      <c r="D367" s="19" t="str">
        <f t="shared" si="29"/>
        <v/>
      </c>
      <c r="E367" s="18"/>
      <c r="F367" s="21" t="str">
        <f t="shared" si="30"/>
        <v/>
      </c>
      <c r="G367" s="22" t="str">
        <f>IF(C367="","",IF(D367='Gear Train '!$Q$3,"-",VLOOKUP(C367,$P$14:$R$513,3,FALSE)))</f>
        <v/>
      </c>
      <c r="H367" s="22" t="str">
        <f>IF(C367="","",IF(OR(D367='Gear Train '!$Q$7,D367='Gear Train '!$Q$3,D367='Gear Train '!$Q$8),"-",VLOOKUP(C367,$P$14:$S$513,4,FALSE)))</f>
        <v/>
      </c>
      <c r="I367" s="23" t="str">
        <f>IF(C367="","",IF(OR(D367='Gear Train '!$Q$7,D367='Gear Train '!$Q$8,F367='Gear Train '!$Q$7),VLOOKUP(E367,$C$14:$L$513,7,FALSE),IF(D367='Gear Train '!$Q$3,VLOOKUP(C367,$P$14:$T$513,5,FALSE),VLOOKUP(E367,$C$14:$L$513,7,FALSE)*L367)))</f>
        <v/>
      </c>
      <c r="J367" s="23" t="str">
        <f>IF(C367="","",IF(OR(D367='Gear Train '!$Q$7,D367='Gear Train '!$Q$8,F367='Gear Train '!$Q$7),VLOOKUP(E367,$C$14:$L$513,8,FALSE),IF(D367='Gear Train '!$Q$3,E367/I367,VLOOKUP(E367,$C$14:$L$513,8,FALSE)/L367)))</f>
        <v/>
      </c>
      <c r="K367" s="23" t="str">
        <f t="shared" si="33"/>
        <v/>
      </c>
      <c r="L367" s="23" t="str">
        <f>IF(C367="","",IF(OR(D367='Gear Train '!$Q$7,D367='Gear Train '!$Q$8,F367='Gear Train '!$Q$7),VLOOKUP(E367,$C$14:$L$513,10,FALSE),IF(D367='Gear Train '!$Q$3,"-",IF(F367='Gear Train '!$Q$3,1,H367/VLOOKUP(E367,$P$14:$S$513,4,FALSE)))))</f>
        <v/>
      </c>
      <c r="M367" s="23" t="str">
        <f t="shared" si="31"/>
        <v/>
      </c>
      <c r="N367" s="24" t="str">
        <f t="shared" si="32"/>
        <v/>
      </c>
      <c r="P367" s="18"/>
      <c r="Q367" s="18"/>
      <c r="R367" s="25"/>
      <c r="S367" s="25"/>
      <c r="T367" s="25"/>
      <c r="AF367" s="1"/>
      <c r="AG367" s="1"/>
    </row>
    <row r="368" spans="2:33">
      <c r="B368" s="17"/>
      <c r="C368" s="18"/>
      <c r="D368" s="19" t="str">
        <f t="shared" si="29"/>
        <v/>
      </c>
      <c r="E368" s="18"/>
      <c r="F368" s="21" t="str">
        <f t="shared" si="30"/>
        <v/>
      </c>
      <c r="G368" s="22" t="str">
        <f>IF(C368="","",IF(D368='Gear Train '!$Q$3,"-",VLOOKUP(C368,$P$14:$R$513,3,FALSE)))</f>
        <v/>
      </c>
      <c r="H368" s="22" t="str">
        <f>IF(C368="","",IF(OR(D368='Gear Train '!$Q$7,D368='Gear Train '!$Q$3,D368='Gear Train '!$Q$8),"-",VLOOKUP(C368,$P$14:$S$513,4,FALSE)))</f>
        <v/>
      </c>
      <c r="I368" s="23" t="str">
        <f>IF(C368="","",IF(OR(D368='Gear Train '!$Q$7,D368='Gear Train '!$Q$8,F368='Gear Train '!$Q$7),VLOOKUP(E368,$C$14:$L$513,7,FALSE),IF(D368='Gear Train '!$Q$3,VLOOKUP(C368,$P$14:$T$513,5,FALSE),VLOOKUP(E368,$C$14:$L$513,7,FALSE)*L368)))</f>
        <v/>
      </c>
      <c r="J368" s="23" t="str">
        <f>IF(C368="","",IF(OR(D368='Gear Train '!$Q$7,D368='Gear Train '!$Q$8,F368='Gear Train '!$Q$7),VLOOKUP(E368,$C$14:$L$513,8,FALSE),IF(D368='Gear Train '!$Q$3,E368/I368,VLOOKUP(E368,$C$14:$L$513,8,FALSE)/L368)))</f>
        <v/>
      </c>
      <c r="K368" s="23" t="str">
        <f t="shared" si="33"/>
        <v/>
      </c>
      <c r="L368" s="23" t="str">
        <f>IF(C368="","",IF(OR(D368='Gear Train '!$Q$7,D368='Gear Train '!$Q$8,F368='Gear Train '!$Q$7),VLOOKUP(E368,$C$14:$L$513,10,FALSE),IF(D368='Gear Train '!$Q$3,"-",IF(F368='Gear Train '!$Q$3,1,H368/VLOOKUP(E368,$P$14:$S$513,4,FALSE)))))</f>
        <v/>
      </c>
      <c r="M368" s="23" t="str">
        <f t="shared" si="31"/>
        <v/>
      </c>
      <c r="N368" s="24" t="str">
        <f t="shared" si="32"/>
        <v/>
      </c>
      <c r="P368" s="18"/>
      <c r="Q368" s="18"/>
      <c r="R368" s="25"/>
      <c r="S368" s="25"/>
      <c r="T368" s="25"/>
      <c r="AF368" s="1"/>
      <c r="AG368" s="1"/>
    </row>
    <row r="369" spans="2:33">
      <c r="B369" s="17"/>
      <c r="C369" s="18"/>
      <c r="D369" s="19" t="str">
        <f t="shared" si="29"/>
        <v/>
      </c>
      <c r="E369" s="18"/>
      <c r="F369" s="21" t="str">
        <f t="shared" si="30"/>
        <v/>
      </c>
      <c r="G369" s="22" t="str">
        <f>IF(C369="","",IF(D369='Gear Train '!$Q$3,"-",VLOOKUP(C369,$P$14:$R$513,3,FALSE)))</f>
        <v/>
      </c>
      <c r="H369" s="22" t="str">
        <f>IF(C369="","",IF(OR(D369='Gear Train '!$Q$7,D369='Gear Train '!$Q$3,D369='Gear Train '!$Q$8),"-",VLOOKUP(C369,$P$14:$S$513,4,FALSE)))</f>
        <v/>
      </c>
      <c r="I369" s="23" t="str">
        <f>IF(C369="","",IF(OR(D369='Gear Train '!$Q$7,D369='Gear Train '!$Q$8,F369='Gear Train '!$Q$7),VLOOKUP(E369,$C$14:$L$513,7,FALSE),IF(D369='Gear Train '!$Q$3,VLOOKUP(C369,$P$14:$T$513,5,FALSE),VLOOKUP(E369,$C$14:$L$513,7,FALSE)*L369)))</f>
        <v/>
      </c>
      <c r="J369" s="23" t="str">
        <f>IF(C369="","",IF(OR(D369='Gear Train '!$Q$7,D369='Gear Train '!$Q$8,F369='Gear Train '!$Q$7),VLOOKUP(E369,$C$14:$L$513,8,FALSE),IF(D369='Gear Train '!$Q$3,E369/I369,VLOOKUP(E369,$C$14:$L$513,8,FALSE)/L369)))</f>
        <v/>
      </c>
      <c r="K369" s="23" t="str">
        <f t="shared" si="33"/>
        <v/>
      </c>
      <c r="L369" s="23" t="str">
        <f>IF(C369="","",IF(OR(D369='Gear Train '!$Q$7,D369='Gear Train '!$Q$8,F369='Gear Train '!$Q$7),VLOOKUP(E369,$C$14:$L$513,10,FALSE),IF(D369='Gear Train '!$Q$3,"-",IF(F369='Gear Train '!$Q$3,1,H369/VLOOKUP(E369,$P$14:$S$513,4,FALSE)))))</f>
        <v/>
      </c>
      <c r="M369" s="23" t="str">
        <f t="shared" si="31"/>
        <v/>
      </c>
      <c r="N369" s="24" t="str">
        <f t="shared" si="32"/>
        <v/>
      </c>
      <c r="P369" s="18"/>
      <c r="Q369" s="18"/>
      <c r="R369" s="25"/>
      <c r="S369" s="25"/>
      <c r="T369" s="25"/>
      <c r="AF369" s="1"/>
      <c r="AG369" s="1"/>
    </row>
    <row r="370" spans="2:33">
      <c r="B370" s="17"/>
      <c r="C370" s="18"/>
      <c r="D370" s="19" t="str">
        <f t="shared" si="29"/>
        <v/>
      </c>
      <c r="E370" s="18"/>
      <c r="F370" s="21" t="str">
        <f t="shared" si="30"/>
        <v/>
      </c>
      <c r="G370" s="22" t="str">
        <f>IF(C370="","",IF(D370='Gear Train '!$Q$3,"-",VLOOKUP(C370,$P$14:$R$513,3,FALSE)))</f>
        <v/>
      </c>
      <c r="H370" s="22" t="str">
        <f>IF(C370="","",IF(OR(D370='Gear Train '!$Q$7,D370='Gear Train '!$Q$3,D370='Gear Train '!$Q$8),"-",VLOOKUP(C370,$P$14:$S$513,4,FALSE)))</f>
        <v/>
      </c>
      <c r="I370" s="23" t="str">
        <f>IF(C370="","",IF(OR(D370='Gear Train '!$Q$7,D370='Gear Train '!$Q$8,F370='Gear Train '!$Q$7),VLOOKUP(E370,$C$14:$L$513,7,FALSE),IF(D370='Gear Train '!$Q$3,VLOOKUP(C370,$P$14:$T$513,5,FALSE),VLOOKUP(E370,$C$14:$L$513,7,FALSE)*L370)))</f>
        <v/>
      </c>
      <c r="J370" s="23" t="str">
        <f>IF(C370="","",IF(OR(D370='Gear Train '!$Q$7,D370='Gear Train '!$Q$8,F370='Gear Train '!$Q$7),VLOOKUP(E370,$C$14:$L$513,8,FALSE),IF(D370='Gear Train '!$Q$3,E370/I370,VLOOKUP(E370,$C$14:$L$513,8,FALSE)/L370)))</f>
        <v/>
      </c>
      <c r="K370" s="23" t="str">
        <f t="shared" si="33"/>
        <v/>
      </c>
      <c r="L370" s="23" t="str">
        <f>IF(C370="","",IF(OR(D370='Gear Train '!$Q$7,D370='Gear Train '!$Q$8,F370='Gear Train '!$Q$7),VLOOKUP(E370,$C$14:$L$513,10,FALSE),IF(D370='Gear Train '!$Q$3,"-",IF(F370='Gear Train '!$Q$3,1,H370/VLOOKUP(E370,$P$14:$S$513,4,FALSE)))))</f>
        <v/>
      </c>
      <c r="M370" s="23" t="str">
        <f t="shared" si="31"/>
        <v/>
      </c>
      <c r="N370" s="24" t="str">
        <f t="shared" si="32"/>
        <v/>
      </c>
      <c r="P370" s="18"/>
      <c r="Q370" s="18"/>
      <c r="R370" s="25"/>
      <c r="S370" s="25"/>
      <c r="T370" s="25"/>
      <c r="AF370" s="1"/>
      <c r="AG370" s="1"/>
    </row>
    <row r="371" spans="2:33">
      <c r="B371" s="17"/>
      <c r="C371" s="18"/>
      <c r="D371" s="19" t="str">
        <f t="shared" si="29"/>
        <v/>
      </c>
      <c r="E371" s="18"/>
      <c r="F371" s="21" t="str">
        <f t="shared" si="30"/>
        <v/>
      </c>
      <c r="G371" s="22" t="str">
        <f>IF(C371="","",IF(D371='Gear Train '!$Q$3,"-",VLOOKUP(C371,$P$14:$R$513,3,FALSE)))</f>
        <v/>
      </c>
      <c r="H371" s="22" t="str">
        <f>IF(C371="","",IF(OR(D371='Gear Train '!$Q$7,D371='Gear Train '!$Q$3,D371='Gear Train '!$Q$8),"-",VLOOKUP(C371,$P$14:$S$513,4,FALSE)))</f>
        <v/>
      </c>
      <c r="I371" s="23" t="str">
        <f>IF(C371="","",IF(OR(D371='Gear Train '!$Q$7,D371='Gear Train '!$Q$8,F371='Gear Train '!$Q$7),VLOOKUP(E371,$C$14:$L$513,7,FALSE),IF(D371='Gear Train '!$Q$3,VLOOKUP(C371,$P$14:$T$513,5,FALSE),VLOOKUP(E371,$C$14:$L$513,7,FALSE)*L371)))</f>
        <v/>
      </c>
      <c r="J371" s="23" t="str">
        <f>IF(C371="","",IF(OR(D371='Gear Train '!$Q$7,D371='Gear Train '!$Q$8,F371='Gear Train '!$Q$7),VLOOKUP(E371,$C$14:$L$513,8,FALSE),IF(D371='Gear Train '!$Q$3,E371/I371,VLOOKUP(E371,$C$14:$L$513,8,FALSE)/L371)))</f>
        <v/>
      </c>
      <c r="K371" s="23" t="str">
        <f t="shared" si="33"/>
        <v/>
      </c>
      <c r="L371" s="23" t="str">
        <f>IF(C371="","",IF(OR(D371='Gear Train '!$Q$7,D371='Gear Train '!$Q$8,F371='Gear Train '!$Q$7),VLOOKUP(E371,$C$14:$L$513,10,FALSE),IF(D371='Gear Train '!$Q$3,"-",IF(F371='Gear Train '!$Q$3,1,H371/VLOOKUP(E371,$P$14:$S$513,4,FALSE)))))</f>
        <v/>
      </c>
      <c r="M371" s="23" t="str">
        <f t="shared" si="31"/>
        <v/>
      </c>
      <c r="N371" s="24" t="str">
        <f t="shared" si="32"/>
        <v/>
      </c>
      <c r="P371" s="18"/>
      <c r="Q371" s="18"/>
      <c r="R371" s="25"/>
      <c r="S371" s="25"/>
      <c r="T371" s="25"/>
      <c r="AF371" s="1"/>
      <c r="AG371" s="1"/>
    </row>
    <row r="372" spans="2:33">
      <c r="B372" s="17"/>
      <c r="C372" s="18"/>
      <c r="D372" s="19" t="str">
        <f t="shared" si="29"/>
        <v/>
      </c>
      <c r="E372" s="18"/>
      <c r="F372" s="21" t="str">
        <f t="shared" si="30"/>
        <v/>
      </c>
      <c r="G372" s="22" t="str">
        <f>IF(C372="","",IF(D372='Gear Train '!$Q$3,"-",VLOOKUP(C372,$P$14:$R$513,3,FALSE)))</f>
        <v/>
      </c>
      <c r="H372" s="22" t="str">
        <f>IF(C372="","",IF(OR(D372='Gear Train '!$Q$7,D372='Gear Train '!$Q$3,D372='Gear Train '!$Q$8),"-",VLOOKUP(C372,$P$14:$S$513,4,FALSE)))</f>
        <v/>
      </c>
      <c r="I372" s="23" t="str">
        <f>IF(C372="","",IF(OR(D372='Gear Train '!$Q$7,D372='Gear Train '!$Q$8,F372='Gear Train '!$Q$7),VLOOKUP(E372,$C$14:$L$513,7,FALSE),IF(D372='Gear Train '!$Q$3,VLOOKUP(C372,$P$14:$T$513,5,FALSE),VLOOKUP(E372,$C$14:$L$513,7,FALSE)*L372)))</f>
        <v/>
      </c>
      <c r="J372" s="23" t="str">
        <f>IF(C372="","",IF(OR(D372='Gear Train '!$Q$7,D372='Gear Train '!$Q$8,F372='Gear Train '!$Q$7),VLOOKUP(E372,$C$14:$L$513,8,FALSE),IF(D372='Gear Train '!$Q$3,E372/I372,VLOOKUP(E372,$C$14:$L$513,8,FALSE)/L372)))</f>
        <v/>
      </c>
      <c r="K372" s="23" t="str">
        <f t="shared" si="33"/>
        <v/>
      </c>
      <c r="L372" s="23" t="str">
        <f>IF(C372="","",IF(OR(D372='Gear Train '!$Q$7,D372='Gear Train '!$Q$8,F372='Gear Train '!$Q$7),VLOOKUP(E372,$C$14:$L$513,10,FALSE),IF(D372='Gear Train '!$Q$3,"-",IF(F372='Gear Train '!$Q$3,1,H372/VLOOKUP(E372,$P$14:$S$513,4,FALSE)))))</f>
        <v/>
      </c>
      <c r="M372" s="23" t="str">
        <f t="shared" si="31"/>
        <v/>
      </c>
      <c r="N372" s="24" t="str">
        <f t="shared" si="32"/>
        <v/>
      </c>
      <c r="P372" s="18"/>
      <c r="Q372" s="18"/>
      <c r="R372" s="25"/>
      <c r="S372" s="25"/>
      <c r="T372" s="25"/>
      <c r="AF372" s="1"/>
      <c r="AG372" s="1"/>
    </row>
    <row r="373" spans="2:33">
      <c r="B373" s="17"/>
      <c r="C373" s="18"/>
      <c r="D373" s="19" t="str">
        <f t="shared" si="29"/>
        <v/>
      </c>
      <c r="E373" s="18"/>
      <c r="F373" s="21" t="str">
        <f t="shared" si="30"/>
        <v/>
      </c>
      <c r="G373" s="22" t="str">
        <f>IF(C373="","",IF(D373='Gear Train '!$Q$3,"-",VLOOKUP(C373,$P$14:$R$513,3,FALSE)))</f>
        <v/>
      </c>
      <c r="H373" s="22" t="str">
        <f>IF(C373="","",IF(OR(D373='Gear Train '!$Q$7,D373='Gear Train '!$Q$3,D373='Gear Train '!$Q$8),"-",VLOOKUP(C373,$P$14:$S$513,4,FALSE)))</f>
        <v/>
      </c>
      <c r="I373" s="23" t="str">
        <f>IF(C373="","",IF(OR(D373='Gear Train '!$Q$7,D373='Gear Train '!$Q$8,F373='Gear Train '!$Q$7),VLOOKUP(E373,$C$14:$L$513,7,FALSE),IF(D373='Gear Train '!$Q$3,VLOOKUP(C373,$P$14:$T$513,5,FALSE),VLOOKUP(E373,$C$14:$L$513,7,FALSE)*L373)))</f>
        <v/>
      </c>
      <c r="J373" s="23" t="str">
        <f>IF(C373="","",IF(OR(D373='Gear Train '!$Q$7,D373='Gear Train '!$Q$8,F373='Gear Train '!$Q$7),VLOOKUP(E373,$C$14:$L$513,8,FALSE),IF(D373='Gear Train '!$Q$3,E373/I373,VLOOKUP(E373,$C$14:$L$513,8,FALSE)/L373)))</f>
        <v/>
      </c>
      <c r="K373" s="23" t="str">
        <f t="shared" si="33"/>
        <v/>
      </c>
      <c r="L373" s="23" t="str">
        <f>IF(C373="","",IF(OR(D373='Gear Train '!$Q$7,D373='Gear Train '!$Q$8,F373='Gear Train '!$Q$7),VLOOKUP(E373,$C$14:$L$513,10,FALSE),IF(D373='Gear Train '!$Q$3,"-",IF(F373='Gear Train '!$Q$3,1,H373/VLOOKUP(E373,$P$14:$S$513,4,FALSE)))))</f>
        <v/>
      </c>
      <c r="M373" s="23" t="str">
        <f t="shared" si="31"/>
        <v/>
      </c>
      <c r="N373" s="24" t="str">
        <f t="shared" si="32"/>
        <v/>
      </c>
      <c r="P373" s="18"/>
      <c r="Q373" s="18"/>
      <c r="R373" s="25"/>
      <c r="S373" s="25"/>
      <c r="T373" s="25"/>
      <c r="AF373" s="1"/>
      <c r="AG373" s="1"/>
    </row>
    <row r="374" spans="2:33">
      <c r="B374" s="17"/>
      <c r="C374" s="18"/>
      <c r="D374" s="19" t="str">
        <f t="shared" si="29"/>
        <v/>
      </c>
      <c r="E374" s="18"/>
      <c r="F374" s="21" t="str">
        <f t="shared" si="30"/>
        <v/>
      </c>
      <c r="G374" s="22" t="str">
        <f>IF(C374="","",IF(D374='Gear Train '!$Q$3,"-",VLOOKUP(C374,$P$14:$R$513,3,FALSE)))</f>
        <v/>
      </c>
      <c r="H374" s="22" t="str">
        <f>IF(C374="","",IF(OR(D374='Gear Train '!$Q$7,D374='Gear Train '!$Q$3,D374='Gear Train '!$Q$8),"-",VLOOKUP(C374,$P$14:$S$513,4,FALSE)))</f>
        <v/>
      </c>
      <c r="I374" s="23" t="str">
        <f>IF(C374="","",IF(OR(D374='Gear Train '!$Q$7,D374='Gear Train '!$Q$8,F374='Gear Train '!$Q$7),VLOOKUP(E374,$C$14:$L$513,7,FALSE),IF(D374='Gear Train '!$Q$3,VLOOKUP(C374,$P$14:$T$513,5,FALSE),VLOOKUP(E374,$C$14:$L$513,7,FALSE)*L374)))</f>
        <v/>
      </c>
      <c r="J374" s="23" t="str">
        <f>IF(C374="","",IF(OR(D374='Gear Train '!$Q$7,D374='Gear Train '!$Q$8,F374='Gear Train '!$Q$7),VLOOKUP(E374,$C$14:$L$513,8,FALSE),IF(D374='Gear Train '!$Q$3,E374/I374,VLOOKUP(E374,$C$14:$L$513,8,FALSE)/L374)))</f>
        <v/>
      </c>
      <c r="K374" s="23" t="str">
        <f t="shared" si="33"/>
        <v/>
      </c>
      <c r="L374" s="23" t="str">
        <f>IF(C374="","",IF(OR(D374='Gear Train '!$Q$7,D374='Gear Train '!$Q$8,F374='Gear Train '!$Q$7),VLOOKUP(E374,$C$14:$L$513,10,FALSE),IF(D374='Gear Train '!$Q$3,"-",IF(F374='Gear Train '!$Q$3,1,H374/VLOOKUP(E374,$P$14:$S$513,4,FALSE)))))</f>
        <v/>
      </c>
      <c r="M374" s="23" t="str">
        <f t="shared" si="31"/>
        <v/>
      </c>
      <c r="N374" s="24" t="str">
        <f t="shared" si="32"/>
        <v/>
      </c>
      <c r="P374" s="18"/>
      <c r="Q374" s="18"/>
      <c r="R374" s="25"/>
      <c r="S374" s="25"/>
      <c r="T374" s="25"/>
      <c r="AF374" s="1"/>
      <c r="AG374" s="1"/>
    </row>
    <row r="375" spans="2:33">
      <c r="B375" s="17"/>
      <c r="C375" s="18"/>
      <c r="D375" s="19" t="str">
        <f t="shared" si="29"/>
        <v/>
      </c>
      <c r="E375" s="18"/>
      <c r="F375" s="21" t="str">
        <f t="shared" si="30"/>
        <v/>
      </c>
      <c r="G375" s="22" t="str">
        <f>IF(C375="","",IF(D375='Gear Train '!$Q$3,"-",VLOOKUP(C375,$P$14:$R$513,3,FALSE)))</f>
        <v/>
      </c>
      <c r="H375" s="22" t="str">
        <f>IF(C375="","",IF(OR(D375='Gear Train '!$Q$7,D375='Gear Train '!$Q$3,D375='Gear Train '!$Q$8),"-",VLOOKUP(C375,$P$14:$S$513,4,FALSE)))</f>
        <v/>
      </c>
      <c r="I375" s="23" t="str">
        <f>IF(C375="","",IF(OR(D375='Gear Train '!$Q$7,D375='Gear Train '!$Q$8,F375='Gear Train '!$Q$7),VLOOKUP(E375,$C$14:$L$513,7,FALSE),IF(D375='Gear Train '!$Q$3,VLOOKUP(C375,$P$14:$T$513,5,FALSE),VLOOKUP(E375,$C$14:$L$513,7,FALSE)*L375)))</f>
        <v/>
      </c>
      <c r="J375" s="23" t="str">
        <f>IF(C375="","",IF(OR(D375='Gear Train '!$Q$7,D375='Gear Train '!$Q$8,F375='Gear Train '!$Q$7),VLOOKUP(E375,$C$14:$L$513,8,FALSE),IF(D375='Gear Train '!$Q$3,E375/I375,VLOOKUP(E375,$C$14:$L$513,8,FALSE)/L375)))</f>
        <v/>
      </c>
      <c r="K375" s="23" t="str">
        <f t="shared" si="33"/>
        <v/>
      </c>
      <c r="L375" s="23" t="str">
        <f>IF(C375="","",IF(OR(D375='Gear Train '!$Q$7,D375='Gear Train '!$Q$8,F375='Gear Train '!$Q$7),VLOOKUP(E375,$C$14:$L$513,10,FALSE),IF(D375='Gear Train '!$Q$3,"-",IF(F375='Gear Train '!$Q$3,1,H375/VLOOKUP(E375,$P$14:$S$513,4,FALSE)))))</f>
        <v/>
      </c>
      <c r="M375" s="23" t="str">
        <f t="shared" si="31"/>
        <v/>
      </c>
      <c r="N375" s="24" t="str">
        <f t="shared" si="32"/>
        <v/>
      </c>
      <c r="P375" s="18"/>
      <c r="Q375" s="18"/>
      <c r="R375" s="25"/>
      <c r="S375" s="25"/>
      <c r="T375" s="25"/>
      <c r="AF375" s="1"/>
      <c r="AG375" s="1"/>
    </row>
    <row r="376" spans="2:33">
      <c r="B376" s="17"/>
      <c r="C376" s="18"/>
      <c r="D376" s="19" t="str">
        <f t="shared" si="29"/>
        <v/>
      </c>
      <c r="E376" s="18"/>
      <c r="F376" s="21" t="str">
        <f t="shared" si="30"/>
        <v/>
      </c>
      <c r="G376" s="22" t="str">
        <f>IF(C376="","",IF(D376='Gear Train '!$Q$3,"-",VLOOKUP(C376,$P$14:$R$513,3,FALSE)))</f>
        <v/>
      </c>
      <c r="H376" s="22" t="str">
        <f>IF(C376="","",IF(OR(D376='Gear Train '!$Q$7,D376='Gear Train '!$Q$3,D376='Gear Train '!$Q$8),"-",VLOOKUP(C376,$P$14:$S$513,4,FALSE)))</f>
        <v/>
      </c>
      <c r="I376" s="23" t="str">
        <f>IF(C376="","",IF(OR(D376='Gear Train '!$Q$7,D376='Gear Train '!$Q$8,F376='Gear Train '!$Q$7),VLOOKUP(E376,$C$14:$L$513,7,FALSE),IF(D376='Gear Train '!$Q$3,VLOOKUP(C376,$P$14:$T$513,5,FALSE),VLOOKUP(E376,$C$14:$L$513,7,FALSE)*L376)))</f>
        <v/>
      </c>
      <c r="J376" s="23" t="str">
        <f>IF(C376="","",IF(OR(D376='Gear Train '!$Q$7,D376='Gear Train '!$Q$8,F376='Gear Train '!$Q$7),VLOOKUP(E376,$C$14:$L$513,8,FALSE),IF(D376='Gear Train '!$Q$3,E376/I376,VLOOKUP(E376,$C$14:$L$513,8,FALSE)/L376)))</f>
        <v/>
      </c>
      <c r="K376" s="23" t="str">
        <f t="shared" si="33"/>
        <v/>
      </c>
      <c r="L376" s="23" t="str">
        <f>IF(C376="","",IF(OR(D376='Gear Train '!$Q$7,D376='Gear Train '!$Q$8,F376='Gear Train '!$Q$7),VLOOKUP(E376,$C$14:$L$513,10,FALSE),IF(D376='Gear Train '!$Q$3,"-",IF(F376='Gear Train '!$Q$3,1,H376/VLOOKUP(E376,$P$14:$S$513,4,FALSE)))))</f>
        <v/>
      </c>
      <c r="M376" s="23" t="str">
        <f t="shared" si="31"/>
        <v/>
      </c>
      <c r="N376" s="24" t="str">
        <f t="shared" si="32"/>
        <v/>
      </c>
      <c r="P376" s="18"/>
      <c r="Q376" s="18"/>
      <c r="R376" s="25"/>
      <c r="S376" s="25"/>
      <c r="T376" s="25"/>
      <c r="AF376" s="1"/>
      <c r="AG376" s="1"/>
    </row>
    <row r="377" spans="2:33">
      <c r="B377" s="17"/>
      <c r="C377" s="18"/>
      <c r="D377" s="19" t="str">
        <f t="shared" si="29"/>
        <v/>
      </c>
      <c r="E377" s="18"/>
      <c r="F377" s="21" t="str">
        <f t="shared" si="30"/>
        <v/>
      </c>
      <c r="G377" s="22" t="str">
        <f>IF(C377="","",IF(D377='Gear Train '!$Q$3,"-",VLOOKUP(C377,$P$14:$R$513,3,FALSE)))</f>
        <v/>
      </c>
      <c r="H377" s="22" t="str">
        <f>IF(C377="","",IF(OR(D377='Gear Train '!$Q$7,D377='Gear Train '!$Q$3,D377='Gear Train '!$Q$8),"-",VLOOKUP(C377,$P$14:$S$513,4,FALSE)))</f>
        <v/>
      </c>
      <c r="I377" s="23" t="str">
        <f>IF(C377="","",IF(OR(D377='Gear Train '!$Q$7,D377='Gear Train '!$Q$8,F377='Gear Train '!$Q$7),VLOOKUP(E377,$C$14:$L$513,7,FALSE),IF(D377='Gear Train '!$Q$3,VLOOKUP(C377,$P$14:$T$513,5,FALSE),VLOOKUP(E377,$C$14:$L$513,7,FALSE)*L377)))</f>
        <v/>
      </c>
      <c r="J377" s="23" t="str">
        <f>IF(C377="","",IF(OR(D377='Gear Train '!$Q$7,D377='Gear Train '!$Q$8,F377='Gear Train '!$Q$7),VLOOKUP(E377,$C$14:$L$513,8,FALSE),IF(D377='Gear Train '!$Q$3,E377/I377,VLOOKUP(E377,$C$14:$L$513,8,FALSE)/L377)))</f>
        <v/>
      </c>
      <c r="K377" s="23" t="str">
        <f t="shared" si="33"/>
        <v/>
      </c>
      <c r="L377" s="23" t="str">
        <f>IF(C377="","",IF(OR(D377='Gear Train '!$Q$7,D377='Gear Train '!$Q$8,F377='Gear Train '!$Q$7),VLOOKUP(E377,$C$14:$L$513,10,FALSE),IF(D377='Gear Train '!$Q$3,"-",IF(F377='Gear Train '!$Q$3,1,H377/VLOOKUP(E377,$P$14:$S$513,4,FALSE)))))</f>
        <v/>
      </c>
      <c r="M377" s="23" t="str">
        <f t="shared" si="31"/>
        <v/>
      </c>
      <c r="N377" s="24" t="str">
        <f t="shared" si="32"/>
        <v/>
      </c>
      <c r="P377" s="18"/>
      <c r="Q377" s="18"/>
      <c r="R377" s="25"/>
      <c r="S377" s="25"/>
      <c r="T377" s="25"/>
      <c r="AF377" s="1"/>
      <c r="AG377" s="1"/>
    </row>
    <row r="378" spans="2:33">
      <c r="B378" s="17"/>
      <c r="C378" s="18"/>
      <c r="D378" s="19" t="str">
        <f t="shared" si="29"/>
        <v/>
      </c>
      <c r="E378" s="18"/>
      <c r="F378" s="21" t="str">
        <f t="shared" si="30"/>
        <v/>
      </c>
      <c r="G378" s="22" t="str">
        <f>IF(C378="","",IF(D378='Gear Train '!$Q$3,"-",VLOOKUP(C378,$P$14:$R$513,3,FALSE)))</f>
        <v/>
      </c>
      <c r="H378" s="22" t="str">
        <f>IF(C378="","",IF(OR(D378='Gear Train '!$Q$7,D378='Gear Train '!$Q$3,D378='Gear Train '!$Q$8),"-",VLOOKUP(C378,$P$14:$S$513,4,FALSE)))</f>
        <v/>
      </c>
      <c r="I378" s="23" t="str">
        <f>IF(C378="","",IF(OR(D378='Gear Train '!$Q$7,D378='Gear Train '!$Q$8,F378='Gear Train '!$Q$7),VLOOKUP(E378,$C$14:$L$513,7,FALSE),IF(D378='Gear Train '!$Q$3,VLOOKUP(C378,$P$14:$T$513,5,FALSE),VLOOKUP(E378,$C$14:$L$513,7,FALSE)*L378)))</f>
        <v/>
      </c>
      <c r="J378" s="23" t="str">
        <f>IF(C378="","",IF(OR(D378='Gear Train '!$Q$7,D378='Gear Train '!$Q$8,F378='Gear Train '!$Q$7),VLOOKUP(E378,$C$14:$L$513,8,FALSE),IF(D378='Gear Train '!$Q$3,E378/I378,VLOOKUP(E378,$C$14:$L$513,8,FALSE)/L378)))</f>
        <v/>
      </c>
      <c r="K378" s="23" t="str">
        <f t="shared" si="33"/>
        <v/>
      </c>
      <c r="L378" s="23" t="str">
        <f>IF(C378="","",IF(OR(D378='Gear Train '!$Q$7,D378='Gear Train '!$Q$8,F378='Gear Train '!$Q$7),VLOOKUP(E378,$C$14:$L$513,10,FALSE),IF(D378='Gear Train '!$Q$3,"-",IF(F378='Gear Train '!$Q$3,1,H378/VLOOKUP(E378,$P$14:$S$513,4,FALSE)))))</f>
        <v/>
      </c>
      <c r="M378" s="23" t="str">
        <f t="shared" si="31"/>
        <v/>
      </c>
      <c r="N378" s="24" t="str">
        <f t="shared" si="32"/>
        <v/>
      </c>
      <c r="P378" s="18"/>
      <c r="Q378" s="18"/>
      <c r="R378" s="25"/>
      <c r="S378" s="25"/>
      <c r="T378" s="25"/>
      <c r="AF378" s="1"/>
      <c r="AG378" s="1"/>
    </row>
    <row r="379" spans="2:33">
      <c r="B379" s="17"/>
      <c r="C379" s="18"/>
      <c r="D379" s="19" t="str">
        <f t="shared" si="29"/>
        <v/>
      </c>
      <c r="E379" s="18"/>
      <c r="F379" s="21" t="str">
        <f t="shared" si="30"/>
        <v/>
      </c>
      <c r="G379" s="22" t="str">
        <f>IF(C379="","",IF(D379='Gear Train '!$Q$3,"-",VLOOKUP(C379,$P$14:$R$513,3,FALSE)))</f>
        <v/>
      </c>
      <c r="H379" s="22" t="str">
        <f>IF(C379="","",IF(OR(D379='Gear Train '!$Q$7,D379='Gear Train '!$Q$3,D379='Gear Train '!$Q$8),"-",VLOOKUP(C379,$P$14:$S$513,4,FALSE)))</f>
        <v/>
      </c>
      <c r="I379" s="23" t="str">
        <f>IF(C379="","",IF(OR(D379='Gear Train '!$Q$7,D379='Gear Train '!$Q$8,F379='Gear Train '!$Q$7),VLOOKUP(E379,$C$14:$L$513,7,FALSE),IF(D379='Gear Train '!$Q$3,VLOOKUP(C379,$P$14:$T$513,5,FALSE),VLOOKUP(E379,$C$14:$L$513,7,FALSE)*L379)))</f>
        <v/>
      </c>
      <c r="J379" s="23" t="str">
        <f>IF(C379="","",IF(OR(D379='Gear Train '!$Q$7,D379='Gear Train '!$Q$8,F379='Gear Train '!$Q$7),VLOOKUP(E379,$C$14:$L$513,8,FALSE),IF(D379='Gear Train '!$Q$3,E379/I379,VLOOKUP(E379,$C$14:$L$513,8,FALSE)/L379)))</f>
        <v/>
      </c>
      <c r="K379" s="23" t="str">
        <f t="shared" si="33"/>
        <v/>
      </c>
      <c r="L379" s="23" t="str">
        <f>IF(C379="","",IF(OR(D379='Gear Train '!$Q$7,D379='Gear Train '!$Q$8,F379='Gear Train '!$Q$7),VLOOKUP(E379,$C$14:$L$513,10,FALSE),IF(D379='Gear Train '!$Q$3,"-",IF(F379='Gear Train '!$Q$3,1,H379/VLOOKUP(E379,$P$14:$S$513,4,FALSE)))))</f>
        <v/>
      </c>
      <c r="M379" s="23" t="str">
        <f t="shared" si="31"/>
        <v/>
      </c>
      <c r="N379" s="24" t="str">
        <f t="shared" si="32"/>
        <v/>
      </c>
      <c r="P379" s="18"/>
      <c r="Q379" s="18"/>
      <c r="R379" s="25"/>
      <c r="S379" s="25"/>
      <c r="T379" s="25"/>
      <c r="AF379" s="1"/>
      <c r="AG379" s="1"/>
    </row>
    <row r="380" spans="2:33">
      <c r="B380" s="17"/>
      <c r="C380" s="18"/>
      <c r="D380" s="19" t="str">
        <f t="shared" si="29"/>
        <v/>
      </c>
      <c r="E380" s="18"/>
      <c r="F380" s="21" t="str">
        <f t="shared" si="30"/>
        <v/>
      </c>
      <c r="G380" s="22" t="str">
        <f>IF(C380="","",IF(D380='Gear Train '!$Q$3,"-",VLOOKUP(C380,$P$14:$R$513,3,FALSE)))</f>
        <v/>
      </c>
      <c r="H380" s="22" t="str">
        <f>IF(C380="","",IF(OR(D380='Gear Train '!$Q$7,D380='Gear Train '!$Q$3,D380='Gear Train '!$Q$8),"-",VLOOKUP(C380,$P$14:$S$513,4,FALSE)))</f>
        <v/>
      </c>
      <c r="I380" s="23" t="str">
        <f>IF(C380="","",IF(OR(D380='Gear Train '!$Q$7,D380='Gear Train '!$Q$8,F380='Gear Train '!$Q$7),VLOOKUP(E380,$C$14:$L$513,7,FALSE),IF(D380='Gear Train '!$Q$3,VLOOKUP(C380,$P$14:$T$513,5,FALSE),VLOOKUP(E380,$C$14:$L$513,7,FALSE)*L380)))</f>
        <v/>
      </c>
      <c r="J380" s="23" t="str">
        <f>IF(C380="","",IF(OR(D380='Gear Train '!$Q$7,D380='Gear Train '!$Q$8,F380='Gear Train '!$Q$7),VLOOKUP(E380,$C$14:$L$513,8,FALSE),IF(D380='Gear Train '!$Q$3,E380/I380,VLOOKUP(E380,$C$14:$L$513,8,FALSE)/L380)))</f>
        <v/>
      </c>
      <c r="K380" s="23" t="str">
        <f t="shared" si="33"/>
        <v/>
      </c>
      <c r="L380" s="23" t="str">
        <f>IF(C380="","",IF(OR(D380='Gear Train '!$Q$7,D380='Gear Train '!$Q$8,F380='Gear Train '!$Q$7),VLOOKUP(E380,$C$14:$L$513,10,FALSE),IF(D380='Gear Train '!$Q$3,"-",IF(F380='Gear Train '!$Q$3,1,H380/VLOOKUP(E380,$P$14:$S$513,4,FALSE)))))</f>
        <v/>
      </c>
      <c r="M380" s="23" t="str">
        <f t="shared" si="31"/>
        <v/>
      </c>
      <c r="N380" s="24" t="str">
        <f t="shared" si="32"/>
        <v/>
      </c>
      <c r="P380" s="18"/>
      <c r="Q380" s="18"/>
      <c r="R380" s="25"/>
      <c r="S380" s="25"/>
      <c r="T380" s="25"/>
      <c r="AF380" s="1"/>
      <c r="AG380" s="1"/>
    </row>
    <row r="381" spans="2:33">
      <c r="B381" s="17"/>
      <c r="C381" s="18"/>
      <c r="D381" s="19" t="str">
        <f t="shared" si="29"/>
        <v/>
      </c>
      <c r="E381" s="18"/>
      <c r="F381" s="21" t="str">
        <f t="shared" si="30"/>
        <v/>
      </c>
      <c r="G381" s="22" t="str">
        <f>IF(C381="","",IF(D381='Gear Train '!$Q$3,"-",VLOOKUP(C381,$P$14:$R$513,3,FALSE)))</f>
        <v/>
      </c>
      <c r="H381" s="22" t="str">
        <f>IF(C381="","",IF(OR(D381='Gear Train '!$Q$7,D381='Gear Train '!$Q$3,D381='Gear Train '!$Q$8),"-",VLOOKUP(C381,$P$14:$S$513,4,FALSE)))</f>
        <v/>
      </c>
      <c r="I381" s="23" t="str">
        <f>IF(C381="","",IF(OR(D381='Gear Train '!$Q$7,D381='Gear Train '!$Q$8,F381='Gear Train '!$Q$7),VLOOKUP(E381,$C$14:$L$513,7,FALSE),IF(D381='Gear Train '!$Q$3,VLOOKUP(C381,$P$14:$T$513,5,FALSE),VLOOKUP(E381,$C$14:$L$513,7,FALSE)*L381)))</f>
        <v/>
      </c>
      <c r="J381" s="23" t="str">
        <f>IF(C381="","",IF(OR(D381='Gear Train '!$Q$7,D381='Gear Train '!$Q$8,F381='Gear Train '!$Q$7),VLOOKUP(E381,$C$14:$L$513,8,FALSE),IF(D381='Gear Train '!$Q$3,E381/I381,VLOOKUP(E381,$C$14:$L$513,8,FALSE)/L381)))</f>
        <v/>
      </c>
      <c r="K381" s="23" t="str">
        <f t="shared" si="33"/>
        <v/>
      </c>
      <c r="L381" s="23" t="str">
        <f>IF(C381="","",IF(OR(D381='Gear Train '!$Q$7,D381='Gear Train '!$Q$8,F381='Gear Train '!$Q$7),VLOOKUP(E381,$C$14:$L$513,10,FALSE),IF(D381='Gear Train '!$Q$3,"-",IF(F381='Gear Train '!$Q$3,1,H381/VLOOKUP(E381,$P$14:$S$513,4,FALSE)))))</f>
        <v/>
      </c>
      <c r="M381" s="23" t="str">
        <f t="shared" si="31"/>
        <v/>
      </c>
      <c r="N381" s="24" t="str">
        <f t="shared" si="32"/>
        <v/>
      </c>
      <c r="P381" s="18"/>
      <c r="Q381" s="18"/>
      <c r="R381" s="25"/>
      <c r="S381" s="25"/>
      <c r="T381" s="25"/>
      <c r="AF381" s="1"/>
      <c r="AG381" s="1"/>
    </row>
    <row r="382" spans="2:33">
      <c r="B382" s="17"/>
      <c r="C382" s="18"/>
      <c r="D382" s="19" t="str">
        <f t="shared" si="29"/>
        <v/>
      </c>
      <c r="E382" s="18"/>
      <c r="F382" s="21" t="str">
        <f t="shared" si="30"/>
        <v/>
      </c>
      <c r="G382" s="22" t="str">
        <f>IF(C382="","",IF(D382='Gear Train '!$Q$3,"-",VLOOKUP(C382,$P$14:$R$513,3,FALSE)))</f>
        <v/>
      </c>
      <c r="H382" s="22" t="str">
        <f>IF(C382="","",IF(OR(D382='Gear Train '!$Q$7,D382='Gear Train '!$Q$3,D382='Gear Train '!$Q$8),"-",VLOOKUP(C382,$P$14:$S$513,4,FALSE)))</f>
        <v/>
      </c>
      <c r="I382" s="23" t="str">
        <f>IF(C382="","",IF(OR(D382='Gear Train '!$Q$7,D382='Gear Train '!$Q$8,F382='Gear Train '!$Q$7),VLOOKUP(E382,$C$14:$L$513,7,FALSE),IF(D382='Gear Train '!$Q$3,VLOOKUP(C382,$P$14:$T$513,5,FALSE),VLOOKUP(E382,$C$14:$L$513,7,FALSE)*L382)))</f>
        <v/>
      </c>
      <c r="J382" s="23" t="str">
        <f>IF(C382="","",IF(OR(D382='Gear Train '!$Q$7,D382='Gear Train '!$Q$8,F382='Gear Train '!$Q$7),VLOOKUP(E382,$C$14:$L$513,8,FALSE),IF(D382='Gear Train '!$Q$3,E382/I382,VLOOKUP(E382,$C$14:$L$513,8,FALSE)/L382)))</f>
        <v/>
      </c>
      <c r="K382" s="23" t="str">
        <f t="shared" si="33"/>
        <v/>
      </c>
      <c r="L382" s="23" t="str">
        <f>IF(C382="","",IF(OR(D382='Gear Train '!$Q$7,D382='Gear Train '!$Q$8,F382='Gear Train '!$Q$7),VLOOKUP(E382,$C$14:$L$513,10,FALSE),IF(D382='Gear Train '!$Q$3,"-",IF(F382='Gear Train '!$Q$3,1,H382/VLOOKUP(E382,$P$14:$S$513,4,FALSE)))))</f>
        <v/>
      </c>
      <c r="M382" s="23" t="str">
        <f t="shared" si="31"/>
        <v/>
      </c>
      <c r="N382" s="24" t="str">
        <f t="shared" si="32"/>
        <v/>
      </c>
      <c r="P382" s="18"/>
      <c r="Q382" s="18"/>
      <c r="R382" s="25"/>
      <c r="S382" s="25"/>
      <c r="T382" s="25"/>
      <c r="AF382" s="1"/>
      <c r="AG382" s="1"/>
    </row>
    <row r="383" spans="2:33">
      <c r="B383" s="17"/>
      <c r="C383" s="18"/>
      <c r="D383" s="19" t="str">
        <f t="shared" si="29"/>
        <v/>
      </c>
      <c r="E383" s="18"/>
      <c r="F383" s="21" t="str">
        <f t="shared" si="30"/>
        <v/>
      </c>
      <c r="G383" s="22" t="str">
        <f>IF(C383="","",IF(D383='Gear Train '!$Q$3,"-",VLOOKUP(C383,$P$14:$R$513,3,FALSE)))</f>
        <v/>
      </c>
      <c r="H383" s="22" t="str">
        <f>IF(C383="","",IF(OR(D383='Gear Train '!$Q$7,D383='Gear Train '!$Q$3,D383='Gear Train '!$Q$8),"-",VLOOKUP(C383,$P$14:$S$513,4,FALSE)))</f>
        <v/>
      </c>
      <c r="I383" s="23" t="str">
        <f>IF(C383="","",IF(OR(D383='Gear Train '!$Q$7,D383='Gear Train '!$Q$8,F383='Gear Train '!$Q$7),VLOOKUP(E383,$C$14:$L$513,7,FALSE),IF(D383='Gear Train '!$Q$3,VLOOKUP(C383,$P$14:$T$513,5,FALSE),VLOOKUP(E383,$C$14:$L$513,7,FALSE)*L383)))</f>
        <v/>
      </c>
      <c r="J383" s="23" t="str">
        <f>IF(C383="","",IF(OR(D383='Gear Train '!$Q$7,D383='Gear Train '!$Q$8,F383='Gear Train '!$Q$7),VLOOKUP(E383,$C$14:$L$513,8,FALSE),IF(D383='Gear Train '!$Q$3,E383/I383,VLOOKUP(E383,$C$14:$L$513,8,FALSE)/L383)))</f>
        <v/>
      </c>
      <c r="K383" s="23" t="str">
        <f t="shared" si="33"/>
        <v/>
      </c>
      <c r="L383" s="23" t="str">
        <f>IF(C383="","",IF(OR(D383='Gear Train '!$Q$7,D383='Gear Train '!$Q$8,F383='Gear Train '!$Q$7),VLOOKUP(E383,$C$14:$L$513,10,FALSE),IF(D383='Gear Train '!$Q$3,"-",IF(F383='Gear Train '!$Q$3,1,H383/VLOOKUP(E383,$P$14:$S$513,4,FALSE)))))</f>
        <v/>
      </c>
      <c r="M383" s="23" t="str">
        <f t="shared" si="31"/>
        <v/>
      </c>
      <c r="N383" s="24" t="str">
        <f t="shared" si="32"/>
        <v/>
      </c>
      <c r="P383" s="18"/>
      <c r="Q383" s="18"/>
      <c r="R383" s="25"/>
      <c r="S383" s="25"/>
      <c r="T383" s="25"/>
      <c r="AF383" s="1"/>
      <c r="AG383" s="1"/>
    </row>
    <row r="384" spans="2:33">
      <c r="B384" s="17"/>
      <c r="C384" s="18"/>
      <c r="D384" s="19" t="str">
        <f t="shared" si="29"/>
        <v/>
      </c>
      <c r="E384" s="18"/>
      <c r="F384" s="21" t="str">
        <f t="shared" si="30"/>
        <v/>
      </c>
      <c r="G384" s="22" t="str">
        <f>IF(C384="","",IF(D384='Gear Train '!$Q$3,"-",VLOOKUP(C384,$P$14:$R$513,3,FALSE)))</f>
        <v/>
      </c>
      <c r="H384" s="22" t="str">
        <f>IF(C384="","",IF(OR(D384='Gear Train '!$Q$7,D384='Gear Train '!$Q$3,D384='Gear Train '!$Q$8),"-",VLOOKUP(C384,$P$14:$S$513,4,FALSE)))</f>
        <v/>
      </c>
      <c r="I384" s="23" t="str">
        <f>IF(C384="","",IF(OR(D384='Gear Train '!$Q$7,D384='Gear Train '!$Q$8,F384='Gear Train '!$Q$7),VLOOKUP(E384,$C$14:$L$513,7,FALSE),IF(D384='Gear Train '!$Q$3,VLOOKUP(C384,$P$14:$T$513,5,FALSE),VLOOKUP(E384,$C$14:$L$513,7,FALSE)*L384)))</f>
        <v/>
      </c>
      <c r="J384" s="23" t="str">
        <f>IF(C384="","",IF(OR(D384='Gear Train '!$Q$7,D384='Gear Train '!$Q$8,F384='Gear Train '!$Q$7),VLOOKUP(E384,$C$14:$L$513,8,FALSE),IF(D384='Gear Train '!$Q$3,E384/I384,VLOOKUP(E384,$C$14:$L$513,8,FALSE)/L384)))</f>
        <v/>
      </c>
      <c r="K384" s="23" t="str">
        <f t="shared" si="33"/>
        <v/>
      </c>
      <c r="L384" s="23" t="str">
        <f>IF(C384="","",IF(OR(D384='Gear Train '!$Q$7,D384='Gear Train '!$Q$8,F384='Gear Train '!$Q$7),VLOOKUP(E384,$C$14:$L$513,10,FALSE),IF(D384='Gear Train '!$Q$3,"-",IF(F384='Gear Train '!$Q$3,1,H384/VLOOKUP(E384,$P$14:$S$513,4,FALSE)))))</f>
        <v/>
      </c>
      <c r="M384" s="23" t="str">
        <f t="shared" si="31"/>
        <v/>
      </c>
      <c r="N384" s="24" t="str">
        <f t="shared" si="32"/>
        <v/>
      </c>
      <c r="P384" s="18"/>
      <c r="Q384" s="18"/>
      <c r="R384" s="25"/>
      <c r="S384" s="25"/>
      <c r="T384" s="25"/>
      <c r="AF384" s="1"/>
      <c r="AG384" s="1"/>
    </row>
    <row r="385" spans="2:33">
      <c r="B385" s="17"/>
      <c r="C385" s="18"/>
      <c r="D385" s="19" t="str">
        <f t="shared" si="29"/>
        <v/>
      </c>
      <c r="E385" s="18"/>
      <c r="F385" s="21" t="str">
        <f t="shared" si="30"/>
        <v/>
      </c>
      <c r="G385" s="22" t="str">
        <f>IF(C385="","",IF(D385='Gear Train '!$Q$3,"-",VLOOKUP(C385,$P$14:$R$513,3,FALSE)))</f>
        <v/>
      </c>
      <c r="H385" s="22" t="str">
        <f>IF(C385="","",IF(OR(D385='Gear Train '!$Q$7,D385='Gear Train '!$Q$3,D385='Gear Train '!$Q$8),"-",VLOOKUP(C385,$P$14:$S$513,4,FALSE)))</f>
        <v/>
      </c>
      <c r="I385" s="23" t="str">
        <f>IF(C385="","",IF(OR(D385='Gear Train '!$Q$7,D385='Gear Train '!$Q$8,F385='Gear Train '!$Q$7),VLOOKUP(E385,$C$14:$L$513,7,FALSE),IF(D385='Gear Train '!$Q$3,VLOOKUP(C385,$P$14:$T$513,5,FALSE),VLOOKUP(E385,$C$14:$L$513,7,FALSE)*L385)))</f>
        <v/>
      </c>
      <c r="J385" s="23" t="str">
        <f>IF(C385="","",IF(OR(D385='Gear Train '!$Q$7,D385='Gear Train '!$Q$8,F385='Gear Train '!$Q$7),VLOOKUP(E385,$C$14:$L$513,8,FALSE),IF(D385='Gear Train '!$Q$3,E385/I385,VLOOKUP(E385,$C$14:$L$513,8,FALSE)/L385)))</f>
        <v/>
      </c>
      <c r="K385" s="23" t="str">
        <f t="shared" si="33"/>
        <v/>
      </c>
      <c r="L385" s="23" t="str">
        <f>IF(C385="","",IF(OR(D385='Gear Train '!$Q$7,D385='Gear Train '!$Q$8,F385='Gear Train '!$Q$7),VLOOKUP(E385,$C$14:$L$513,10,FALSE),IF(D385='Gear Train '!$Q$3,"-",IF(F385='Gear Train '!$Q$3,1,H385/VLOOKUP(E385,$P$14:$S$513,4,FALSE)))))</f>
        <v/>
      </c>
      <c r="M385" s="23" t="str">
        <f t="shared" si="31"/>
        <v/>
      </c>
      <c r="N385" s="24" t="str">
        <f t="shared" si="32"/>
        <v/>
      </c>
      <c r="P385" s="18"/>
      <c r="Q385" s="18"/>
      <c r="R385" s="25"/>
      <c r="S385" s="25"/>
      <c r="T385" s="25"/>
      <c r="AF385" s="1"/>
      <c r="AG385" s="1"/>
    </row>
    <row r="386" spans="2:33">
      <c r="B386" s="17"/>
      <c r="C386" s="18"/>
      <c r="D386" s="19" t="str">
        <f t="shared" si="29"/>
        <v/>
      </c>
      <c r="E386" s="18"/>
      <c r="F386" s="21" t="str">
        <f t="shared" si="30"/>
        <v/>
      </c>
      <c r="G386" s="22" t="str">
        <f>IF(C386="","",IF(D386='Gear Train '!$Q$3,"-",VLOOKUP(C386,$P$14:$R$513,3,FALSE)))</f>
        <v/>
      </c>
      <c r="H386" s="22" t="str">
        <f>IF(C386="","",IF(OR(D386='Gear Train '!$Q$7,D386='Gear Train '!$Q$3,D386='Gear Train '!$Q$8),"-",VLOOKUP(C386,$P$14:$S$513,4,FALSE)))</f>
        <v/>
      </c>
      <c r="I386" s="23" t="str">
        <f>IF(C386="","",IF(OR(D386='Gear Train '!$Q$7,D386='Gear Train '!$Q$8,F386='Gear Train '!$Q$7),VLOOKUP(E386,$C$14:$L$513,7,FALSE),IF(D386='Gear Train '!$Q$3,VLOOKUP(C386,$P$14:$T$513,5,FALSE),VLOOKUP(E386,$C$14:$L$513,7,FALSE)*L386)))</f>
        <v/>
      </c>
      <c r="J386" s="23" t="str">
        <f>IF(C386="","",IF(OR(D386='Gear Train '!$Q$7,D386='Gear Train '!$Q$8,F386='Gear Train '!$Q$7),VLOOKUP(E386,$C$14:$L$513,8,FALSE),IF(D386='Gear Train '!$Q$3,E386/I386,VLOOKUP(E386,$C$14:$L$513,8,FALSE)/L386)))</f>
        <v/>
      </c>
      <c r="K386" s="23" t="str">
        <f t="shared" si="33"/>
        <v/>
      </c>
      <c r="L386" s="23" t="str">
        <f>IF(C386="","",IF(OR(D386='Gear Train '!$Q$7,D386='Gear Train '!$Q$8,F386='Gear Train '!$Q$7),VLOOKUP(E386,$C$14:$L$513,10,FALSE),IF(D386='Gear Train '!$Q$3,"-",IF(F386='Gear Train '!$Q$3,1,H386/VLOOKUP(E386,$P$14:$S$513,4,FALSE)))))</f>
        <v/>
      </c>
      <c r="M386" s="23" t="str">
        <f t="shared" si="31"/>
        <v/>
      </c>
      <c r="N386" s="24" t="str">
        <f t="shared" si="32"/>
        <v/>
      </c>
      <c r="P386" s="18"/>
      <c r="Q386" s="18"/>
      <c r="R386" s="25"/>
      <c r="S386" s="25"/>
      <c r="T386" s="25"/>
      <c r="AF386" s="1"/>
      <c r="AG386" s="1"/>
    </row>
    <row r="387" spans="2:33">
      <c r="B387" s="17"/>
      <c r="C387" s="18"/>
      <c r="D387" s="19" t="str">
        <f t="shared" si="29"/>
        <v/>
      </c>
      <c r="E387" s="18"/>
      <c r="F387" s="21" t="str">
        <f t="shared" si="30"/>
        <v/>
      </c>
      <c r="G387" s="22" t="str">
        <f>IF(C387="","",IF(D387='Gear Train '!$Q$3,"-",VLOOKUP(C387,$P$14:$R$513,3,FALSE)))</f>
        <v/>
      </c>
      <c r="H387" s="22" t="str">
        <f>IF(C387="","",IF(OR(D387='Gear Train '!$Q$7,D387='Gear Train '!$Q$3,D387='Gear Train '!$Q$8),"-",VLOOKUP(C387,$P$14:$S$513,4,FALSE)))</f>
        <v/>
      </c>
      <c r="I387" s="23" t="str">
        <f>IF(C387="","",IF(OR(D387='Gear Train '!$Q$7,D387='Gear Train '!$Q$8,F387='Gear Train '!$Q$7),VLOOKUP(E387,$C$14:$L$513,7,FALSE),IF(D387='Gear Train '!$Q$3,VLOOKUP(C387,$P$14:$T$513,5,FALSE),VLOOKUP(E387,$C$14:$L$513,7,FALSE)*L387)))</f>
        <v/>
      </c>
      <c r="J387" s="23" t="str">
        <f>IF(C387="","",IF(OR(D387='Gear Train '!$Q$7,D387='Gear Train '!$Q$8,F387='Gear Train '!$Q$7),VLOOKUP(E387,$C$14:$L$513,8,FALSE),IF(D387='Gear Train '!$Q$3,E387/I387,VLOOKUP(E387,$C$14:$L$513,8,FALSE)/L387)))</f>
        <v/>
      </c>
      <c r="K387" s="23" t="str">
        <f t="shared" si="33"/>
        <v/>
      </c>
      <c r="L387" s="23" t="str">
        <f>IF(C387="","",IF(OR(D387='Gear Train '!$Q$7,D387='Gear Train '!$Q$8,F387='Gear Train '!$Q$7),VLOOKUP(E387,$C$14:$L$513,10,FALSE),IF(D387='Gear Train '!$Q$3,"-",IF(F387='Gear Train '!$Q$3,1,H387/VLOOKUP(E387,$P$14:$S$513,4,FALSE)))))</f>
        <v/>
      </c>
      <c r="M387" s="23" t="str">
        <f t="shared" si="31"/>
        <v/>
      </c>
      <c r="N387" s="24" t="str">
        <f t="shared" si="32"/>
        <v/>
      </c>
      <c r="P387" s="18"/>
      <c r="Q387" s="18"/>
      <c r="R387" s="25"/>
      <c r="S387" s="25"/>
      <c r="T387" s="25"/>
      <c r="AF387" s="1"/>
      <c r="AG387" s="1"/>
    </row>
    <row r="388" spans="2:33">
      <c r="B388" s="17"/>
      <c r="C388" s="18"/>
      <c r="D388" s="19" t="str">
        <f t="shared" si="29"/>
        <v/>
      </c>
      <c r="E388" s="18"/>
      <c r="F388" s="21" t="str">
        <f t="shared" si="30"/>
        <v/>
      </c>
      <c r="G388" s="22" t="str">
        <f>IF(C388="","",IF(D388='Gear Train '!$Q$3,"-",VLOOKUP(C388,$P$14:$R$513,3,FALSE)))</f>
        <v/>
      </c>
      <c r="H388" s="22" t="str">
        <f>IF(C388="","",IF(OR(D388='Gear Train '!$Q$7,D388='Gear Train '!$Q$3,D388='Gear Train '!$Q$8),"-",VLOOKUP(C388,$P$14:$S$513,4,FALSE)))</f>
        <v/>
      </c>
      <c r="I388" s="23" t="str">
        <f>IF(C388="","",IF(OR(D388='Gear Train '!$Q$7,D388='Gear Train '!$Q$8,F388='Gear Train '!$Q$7),VLOOKUP(E388,$C$14:$L$513,7,FALSE),IF(D388='Gear Train '!$Q$3,VLOOKUP(C388,$P$14:$T$513,5,FALSE),VLOOKUP(E388,$C$14:$L$513,7,FALSE)*L388)))</f>
        <v/>
      </c>
      <c r="J388" s="23" t="str">
        <f>IF(C388="","",IF(OR(D388='Gear Train '!$Q$7,D388='Gear Train '!$Q$8,F388='Gear Train '!$Q$7),VLOOKUP(E388,$C$14:$L$513,8,FALSE),IF(D388='Gear Train '!$Q$3,E388/I388,VLOOKUP(E388,$C$14:$L$513,8,FALSE)/L388)))</f>
        <v/>
      </c>
      <c r="K388" s="23" t="str">
        <f t="shared" si="33"/>
        <v/>
      </c>
      <c r="L388" s="23" t="str">
        <f>IF(C388="","",IF(OR(D388='Gear Train '!$Q$7,D388='Gear Train '!$Q$8,F388='Gear Train '!$Q$7),VLOOKUP(E388,$C$14:$L$513,10,FALSE),IF(D388='Gear Train '!$Q$3,"-",IF(F388='Gear Train '!$Q$3,1,H388/VLOOKUP(E388,$P$14:$S$513,4,FALSE)))))</f>
        <v/>
      </c>
      <c r="M388" s="23" t="str">
        <f t="shared" si="31"/>
        <v/>
      </c>
      <c r="N388" s="24" t="str">
        <f t="shared" si="32"/>
        <v/>
      </c>
      <c r="P388" s="18"/>
      <c r="Q388" s="18"/>
      <c r="R388" s="25"/>
      <c r="S388" s="25"/>
      <c r="T388" s="25"/>
      <c r="AF388" s="1"/>
      <c r="AG388" s="1"/>
    </row>
    <row r="389" spans="2:33">
      <c r="B389" s="17"/>
      <c r="C389" s="18"/>
      <c r="D389" s="19" t="str">
        <f t="shared" si="29"/>
        <v/>
      </c>
      <c r="E389" s="18"/>
      <c r="F389" s="21" t="str">
        <f t="shared" si="30"/>
        <v/>
      </c>
      <c r="G389" s="22" t="str">
        <f>IF(C389="","",IF(D389='Gear Train '!$Q$3,"-",VLOOKUP(C389,$P$14:$R$513,3,FALSE)))</f>
        <v/>
      </c>
      <c r="H389" s="22" t="str">
        <f>IF(C389="","",IF(OR(D389='Gear Train '!$Q$7,D389='Gear Train '!$Q$3,D389='Gear Train '!$Q$8),"-",VLOOKUP(C389,$P$14:$S$513,4,FALSE)))</f>
        <v/>
      </c>
      <c r="I389" s="23" t="str">
        <f>IF(C389="","",IF(OR(D389='Gear Train '!$Q$7,D389='Gear Train '!$Q$8,F389='Gear Train '!$Q$7),VLOOKUP(E389,$C$14:$L$513,7,FALSE),IF(D389='Gear Train '!$Q$3,VLOOKUP(C389,$P$14:$T$513,5,FALSE),VLOOKUP(E389,$C$14:$L$513,7,FALSE)*L389)))</f>
        <v/>
      </c>
      <c r="J389" s="23" t="str">
        <f>IF(C389="","",IF(OR(D389='Gear Train '!$Q$7,D389='Gear Train '!$Q$8,F389='Gear Train '!$Q$7),VLOOKUP(E389,$C$14:$L$513,8,FALSE),IF(D389='Gear Train '!$Q$3,E389/I389,VLOOKUP(E389,$C$14:$L$513,8,FALSE)/L389)))</f>
        <v/>
      </c>
      <c r="K389" s="23" t="str">
        <f t="shared" si="33"/>
        <v/>
      </c>
      <c r="L389" s="23" t="str">
        <f>IF(C389="","",IF(OR(D389='Gear Train '!$Q$7,D389='Gear Train '!$Q$8,F389='Gear Train '!$Q$7),VLOOKUP(E389,$C$14:$L$513,10,FALSE),IF(D389='Gear Train '!$Q$3,"-",IF(F389='Gear Train '!$Q$3,1,H389/VLOOKUP(E389,$P$14:$S$513,4,FALSE)))))</f>
        <v/>
      </c>
      <c r="M389" s="23" t="str">
        <f t="shared" si="31"/>
        <v/>
      </c>
      <c r="N389" s="24" t="str">
        <f t="shared" si="32"/>
        <v/>
      </c>
      <c r="P389" s="18"/>
      <c r="Q389" s="18"/>
      <c r="R389" s="25"/>
      <c r="S389" s="25"/>
      <c r="T389" s="25"/>
      <c r="AF389" s="1"/>
      <c r="AG389" s="1"/>
    </row>
    <row r="390" spans="2:33">
      <c r="B390" s="17"/>
      <c r="C390" s="18"/>
      <c r="D390" s="19" t="str">
        <f t="shared" si="29"/>
        <v/>
      </c>
      <c r="E390" s="18"/>
      <c r="F390" s="21" t="str">
        <f t="shared" si="30"/>
        <v/>
      </c>
      <c r="G390" s="22" t="str">
        <f>IF(C390="","",IF(D390='Gear Train '!$Q$3,"-",VLOOKUP(C390,$P$14:$R$513,3,FALSE)))</f>
        <v/>
      </c>
      <c r="H390" s="22" t="str">
        <f>IF(C390="","",IF(OR(D390='Gear Train '!$Q$7,D390='Gear Train '!$Q$3,D390='Gear Train '!$Q$8),"-",VLOOKUP(C390,$P$14:$S$513,4,FALSE)))</f>
        <v/>
      </c>
      <c r="I390" s="23" t="str">
        <f>IF(C390="","",IF(OR(D390='Gear Train '!$Q$7,D390='Gear Train '!$Q$8,F390='Gear Train '!$Q$7),VLOOKUP(E390,$C$14:$L$513,7,FALSE),IF(D390='Gear Train '!$Q$3,VLOOKUP(C390,$P$14:$T$513,5,FALSE),VLOOKUP(E390,$C$14:$L$513,7,FALSE)*L390)))</f>
        <v/>
      </c>
      <c r="J390" s="23" t="str">
        <f>IF(C390="","",IF(OR(D390='Gear Train '!$Q$7,D390='Gear Train '!$Q$8,F390='Gear Train '!$Q$7),VLOOKUP(E390,$C$14:$L$513,8,FALSE),IF(D390='Gear Train '!$Q$3,E390/I390,VLOOKUP(E390,$C$14:$L$513,8,FALSE)/L390)))</f>
        <v/>
      </c>
      <c r="K390" s="23" t="str">
        <f t="shared" si="33"/>
        <v/>
      </c>
      <c r="L390" s="23" t="str">
        <f>IF(C390="","",IF(OR(D390='Gear Train '!$Q$7,D390='Gear Train '!$Q$8,F390='Gear Train '!$Q$7),VLOOKUP(E390,$C$14:$L$513,10,FALSE),IF(D390='Gear Train '!$Q$3,"-",IF(F390='Gear Train '!$Q$3,1,H390/VLOOKUP(E390,$P$14:$S$513,4,FALSE)))))</f>
        <v/>
      </c>
      <c r="M390" s="23" t="str">
        <f t="shared" si="31"/>
        <v/>
      </c>
      <c r="N390" s="24" t="str">
        <f t="shared" si="32"/>
        <v/>
      </c>
      <c r="P390" s="18"/>
      <c r="Q390" s="18"/>
      <c r="R390" s="25"/>
      <c r="S390" s="25"/>
      <c r="T390" s="25"/>
      <c r="AF390" s="1"/>
      <c r="AG390" s="1"/>
    </row>
    <row r="391" spans="2:33">
      <c r="B391" s="17"/>
      <c r="C391" s="18"/>
      <c r="D391" s="19" t="str">
        <f t="shared" si="29"/>
        <v/>
      </c>
      <c r="E391" s="18"/>
      <c r="F391" s="21" t="str">
        <f t="shared" si="30"/>
        <v/>
      </c>
      <c r="G391" s="22" t="str">
        <f>IF(C391="","",IF(D391='Gear Train '!$Q$3,"-",VLOOKUP(C391,$P$14:$R$513,3,FALSE)))</f>
        <v/>
      </c>
      <c r="H391" s="22" t="str">
        <f>IF(C391="","",IF(OR(D391='Gear Train '!$Q$7,D391='Gear Train '!$Q$3,D391='Gear Train '!$Q$8),"-",VLOOKUP(C391,$P$14:$S$513,4,FALSE)))</f>
        <v/>
      </c>
      <c r="I391" s="23" t="str">
        <f>IF(C391="","",IF(OR(D391='Gear Train '!$Q$7,D391='Gear Train '!$Q$8,F391='Gear Train '!$Q$7),VLOOKUP(E391,$C$14:$L$513,7,FALSE),IF(D391='Gear Train '!$Q$3,VLOOKUP(C391,$P$14:$T$513,5,FALSE),VLOOKUP(E391,$C$14:$L$513,7,FALSE)*L391)))</f>
        <v/>
      </c>
      <c r="J391" s="23" t="str">
        <f>IF(C391="","",IF(OR(D391='Gear Train '!$Q$7,D391='Gear Train '!$Q$8,F391='Gear Train '!$Q$7),VLOOKUP(E391,$C$14:$L$513,8,FALSE),IF(D391='Gear Train '!$Q$3,E391/I391,VLOOKUP(E391,$C$14:$L$513,8,FALSE)/L391)))</f>
        <v/>
      </c>
      <c r="K391" s="23" t="str">
        <f t="shared" si="33"/>
        <v/>
      </c>
      <c r="L391" s="23" t="str">
        <f>IF(C391="","",IF(OR(D391='Gear Train '!$Q$7,D391='Gear Train '!$Q$8,F391='Gear Train '!$Q$7),VLOOKUP(E391,$C$14:$L$513,10,FALSE),IF(D391='Gear Train '!$Q$3,"-",IF(F391='Gear Train '!$Q$3,1,H391/VLOOKUP(E391,$P$14:$S$513,4,FALSE)))))</f>
        <v/>
      </c>
      <c r="M391" s="23" t="str">
        <f t="shared" si="31"/>
        <v/>
      </c>
      <c r="N391" s="24" t="str">
        <f t="shared" si="32"/>
        <v/>
      </c>
      <c r="P391" s="18"/>
      <c r="Q391" s="18"/>
      <c r="R391" s="25"/>
      <c r="S391" s="25"/>
      <c r="T391" s="25"/>
      <c r="AF391" s="1"/>
      <c r="AG391" s="1"/>
    </row>
    <row r="392" spans="2:33">
      <c r="B392" s="17"/>
      <c r="C392" s="18"/>
      <c r="D392" s="19" t="str">
        <f t="shared" si="29"/>
        <v/>
      </c>
      <c r="E392" s="18"/>
      <c r="F392" s="21" t="str">
        <f t="shared" si="30"/>
        <v/>
      </c>
      <c r="G392" s="22" t="str">
        <f>IF(C392="","",IF(D392='Gear Train '!$Q$3,"-",VLOOKUP(C392,$P$14:$R$513,3,FALSE)))</f>
        <v/>
      </c>
      <c r="H392" s="22" t="str">
        <f>IF(C392="","",IF(OR(D392='Gear Train '!$Q$7,D392='Gear Train '!$Q$3,D392='Gear Train '!$Q$8),"-",VLOOKUP(C392,$P$14:$S$513,4,FALSE)))</f>
        <v/>
      </c>
      <c r="I392" s="23" t="str">
        <f>IF(C392="","",IF(OR(D392='Gear Train '!$Q$7,D392='Gear Train '!$Q$8,F392='Gear Train '!$Q$7),VLOOKUP(E392,$C$14:$L$513,7,FALSE),IF(D392='Gear Train '!$Q$3,VLOOKUP(C392,$P$14:$T$513,5,FALSE),VLOOKUP(E392,$C$14:$L$513,7,FALSE)*L392)))</f>
        <v/>
      </c>
      <c r="J392" s="23" t="str">
        <f>IF(C392="","",IF(OR(D392='Gear Train '!$Q$7,D392='Gear Train '!$Q$8,F392='Gear Train '!$Q$7),VLOOKUP(E392,$C$14:$L$513,8,FALSE),IF(D392='Gear Train '!$Q$3,E392/I392,VLOOKUP(E392,$C$14:$L$513,8,FALSE)/L392)))</f>
        <v/>
      </c>
      <c r="K392" s="23" t="str">
        <f t="shared" si="33"/>
        <v/>
      </c>
      <c r="L392" s="23" t="str">
        <f>IF(C392="","",IF(OR(D392='Gear Train '!$Q$7,D392='Gear Train '!$Q$8,F392='Gear Train '!$Q$7),VLOOKUP(E392,$C$14:$L$513,10,FALSE),IF(D392='Gear Train '!$Q$3,"-",IF(F392='Gear Train '!$Q$3,1,H392/VLOOKUP(E392,$P$14:$S$513,4,FALSE)))))</f>
        <v/>
      </c>
      <c r="M392" s="23" t="str">
        <f t="shared" si="31"/>
        <v/>
      </c>
      <c r="N392" s="24" t="str">
        <f t="shared" si="32"/>
        <v/>
      </c>
      <c r="P392" s="18"/>
      <c r="Q392" s="18"/>
      <c r="R392" s="25"/>
      <c r="S392" s="25"/>
      <c r="T392" s="25"/>
      <c r="AF392" s="1"/>
      <c r="AG392" s="1"/>
    </row>
    <row r="393" spans="2:33">
      <c r="B393" s="17"/>
      <c r="C393" s="18"/>
      <c r="D393" s="19" t="str">
        <f t="shared" si="29"/>
        <v/>
      </c>
      <c r="E393" s="18"/>
      <c r="F393" s="21" t="str">
        <f t="shared" si="30"/>
        <v/>
      </c>
      <c r="G393" s="22" t="str">
        <f>IF(C393="","",IF(D393='Gear Train '!$Q$3,"-",VLOOKUP(C393,$P$14:$R$513,3,FALSE)))</f>
        <v/>
      </c>
      <c r="H393" s="22" t="str">
        <f>IF(C393="","",IF(OR(D393='Gear Train '!$Q$7,D393='Gear Train '!$Q$3,D393='Gear Train '!$Q$8),"-",VLOOKUP(C393,$P$14:$S$513,4,FALSE)))</f>
        <v/>
      </c>
      <c r="I393" s="23" t="str">
        <f>IF(C393="","",IF(OR(D393='Gear Train '!$Q$7,D393='Gear Train '!$Q$8,F393='Gear Train '!$Q$7),VLOOKUP(E393,$C$14:$L$513,7,FALSE),IF(D393='Gear Train '!$Q$3,VLOOKUP(C393,$P$14:$T$513,5,FALSE),VLOOKUP(E393,$C$14:$L$513,7,FALSE)*L393)))</f>
        <v/>
      </c>
      <c r="J393" s="23" t="str">
        <f>IF(C393="","",IF(OR(D393='Gear Train '!$Q$7,D393='Gear Train '!$Q$8,F393='Gear Train '!$Q$7),VLOOKUP(E393,$C$14:$L$513,8,FALSE),IF(D393='Gear Train '!$Q$3,E393/I393,VLOOKUP(E393,$C$14:$L$513,8,FALSE)/L393)))</f>
        <v/>
      </c>
      <c r="K393" s="23" t="str">
        <f t="shared" si="33"/>
        <v/>
      </c>
      <c r="L393" s="23" t="str">
        <f>IF(C393="","",IF(OR(D393='Gear Train '!$Q$7,D393='Gear Train '!$Q$8,F393='Gear Train '!$Q$7),VLOOKUP(E393,$C$14:$L$513,10,FALSE),IF(D393='Gear Train '!$Q$3,"-",IF(F393='Gear Train '!$Q$3,1,H393/VLOOKUP(E393,$P$14:$S$513,4,FALSE)))))</f>
        <v/>
      </c>
      <c r="M393" s="23" t="str">
        <f t="shared" si="31"/>
        <v/>
      </c>
      <c r="N393" s="24" t="str">
        <f t="shared" si="32"/>
        <v/>
      </c>
      <c r="P393" s="18"/>
      <c r="Q393" s="18"/>
      <c r="R393" s="25"/>
      <c r="S393" s="25"/>
      <c r="T393" s="25"/>
      <c r="AF393" s="1"/>
      <c r="AG393" s="1"/>
    </row>
    <row r="394" spans="2:33">
      <c r="B394" s="17"/>
      <c r="C394" s="18"/>
      <c r="D394" s="19" t="str">
        <f t="shared" si="29"/>
        <v/>
      </c>
      <c r="E394" s="18"/>
      <c r="F394" s="21" t="str">
        <f t="shared" si="30"/>
        <v/>
      </c>
      <c r="G394" s="22" t="str">
        <f>IF(C394="","",IF(D394='Gear Train '!$Q$3,"-",VLOOKUP(C394,$P$14:$R$513,3,FALSE)))</f>
        <v/>
      </c>
      <c r="H394" s="22" t="str">
        <f>IF(C394="","",IF(OR(D394='Gear Train '!$Q$7,D394='Gear Train '!$Q$3,D394='Gear Train '!$Q$8),"-",VLOOKUP(C394,$P$14:$S$513,4,FALSE)))</f>
        <v/>
      </c>
      <c r="I394" s="23" t="str">
        <f>IF(C394="","",IF(OR(D394='Gear Train '!$Q$7,D394='Gear Train '!$Q$8,F394='Gear Train '!$Q$7),VLOOKUP(E394,$C$14:$L$513,7,FALSE),IF(D394='Gear Train '!$Q$3,VLOOKUP(C394,$P$14:$T$513,5,FALSE),VLOOKUP(E394,$C$14:$L$513,7,FALSE)*L394)))</f>
        <v/>
      </c>
      <c r="J394" s="23" t="str">
        <f>IF(C394="","",IF(OR(D394='Gear Train '!$Q$7,D394='Gear Train '!$Q$8,F394='Gear Train '!$Q$7),VLOOKUP(E394,$C$14:$L$513,8,FALSE),IF(D394='Gear Train '!$Q$3,E394/I394,VLOOKUP(E394,$C$14:$L$513,8,FALSE)/L394)))</f>
        <v/>
      </c>
      <c r="K394" s="23" t="str">
        <f t="shared" si="33"/>
        <v/>
      </c>
      <c r="L394" s="23" t="str">
        <f>IF(C394="","",IF(OR(D394='Gear Train '!$Q$7,D394='Gear Train '!$Q$8,F394='Gear Train '!$Q$7),VLOOKUP(E394,$C$14:$L$513,10,FALSE),IF(D394='Gear Train '!$Q$3,"-",IF(F394='Gear Train '!$Q$3,1,H394/VLOOKUP(E394,$P$14:$S$513,4,FALSE)))))</f>
        <v/>
      </c>
      <c r="M394" s="23" t="str">
        <f t="shared" si="31"/>
        <v/>
      </c>
      <c r="N394" s="24" t="str">
        <f t="shared" si="32"/>
        <v/>
      </c>
      <c r="P394" s="18"/>
      <c r="Q394" s="18"/>
      <c r="R394" s="25"/>
      <c r="S394" s="25"/>
      <c r="T394" s="25"/>
      <c r="AF394" s="1"/>
      <c r="AG394" s="1"/>
    </row>
    <row r="395" spans="2:33">
      <c r="B395" s="17"/>
      <c r="C395" s="18"/>
      <c r="D395" s="19" t="str">
        <f t="shared" si="29"/>
        <v/>
      </c>
      <c r="E395" s="18"/>
      <c r="F395" s="21" t="str">
        <f t="shared" si="30"/>
        <v/>
      </c>
      <c r="G395" s="22" t="str">
        <f>IF(C395="","",IF(D395='Gear Train '!$Q$3,"-",VLOOKUP(C395,$P$14:$R$513,3,FALSE)))</f>
        <v/>
      </c>
      <c r="H395" s="22" t="str">
        <f>IF(C395="","",IF(OR(D395='Gear Train '!$Q$7,D395='Gear Train '!$Q$3,D395='Gear Train '!$Q$8),"-",VLOOKUP(C395,$P$14:$S$513,4,FALSE)))</f>
        <v/>
      </c>
      <c r="I395" s="23" t="str">
        <f>IF(C395="","",IF(OR(D395='Gear Train '!$Q$7,D395='Gear Train '!$Q$8,F395='Gear Train '!$Q$7),VLOOKUP(E395,$C$14:$L$513,7,FALSE),IF(D395='Gear Train '!$Q$3,VLOOKUP(C395,$P$14:$T$513,5,FALSE),VLOOKUP(E395,$C$14:$L$513,7,FALSE)*L395)))</f>
        <v/>
      </c>
      <c r="J395" s="23" t="str">
        <f>IF(C395="","",IF(OR(D395='Gear Train '!$Q$7,D395='Gear Train '!$Q$8,F395='Gear Train '!$Q$7),VLOOKUP(E395,$C$14:$L$513,8,FALSE),IF(D395='Gear Train '!$Q$3,E395/I395,VLOOKUP(E395,$C$14:$L$513,8,FALSE)/L395)))</f>
        <v/>
      </c>
      <c r="K395" s="23" t="str">
        <f t="shared" si="33"/>
        <v/>
      </c>
      <c r="L395" s="23" t="str">
        <f>IF(C395="","",IF(OR(D395='Gear Train '!$Q$7,D395='Gear Train '!$Q$8,F395='Gear Train '!$Q$7),VLOOKUP(E395,$C$14:$L$513,10,FALSE),IF(D395='Gear Train '!$Q$3,"-",IF(F395='Gear Train '!$Q$3,1,H395/VLOOKUP(E395,$P$14:$S$513,4,FALSE)))))</f>
        <v/>
      </c>
      <c r="M395" s="23" t="str">
        <f t="shared" si="31"/>
        <v/>
      </c>
      <c r="N395" s="24" t="str">
        <f t="shared" si="32"/>
        <v/>
      </c>
      <c r="P395" s="18"/>
      <c r="Q395" s="18"/>
      <c r="R395" s="25"/>
      <c r="S395" s="25"/>
      <c r="T395" s="25"/>
      <c r="AF395" s="1"/>
      <c r="AG395" s="1"/>
    </row>
    <row r="396" spans="2:33">
      <c r="B396" s="17"/>
      <c r="C396" s="18"/>
      <c r="D396" s="19" t="str">
        <f t="shared" si="29"/>
        <v/>
      </c>
      <c r="E396" s="18"/>
      <c r="F396" s="21" t="str">
        <f t="shared" si="30"/>
        <v/>
      </c>
      <c r="G396" s="22" t="str">
        <f>IF(C396="","",IF(D396='Gear Train '!$Q$3,"-",VLOOKUP(C396,$P$14:$R$513,3,FALSE)))</f>
        <v/>
      </c>
      <c r="H396" s="22" t="str">
        <f>IF(C396="","",IF(OR(D396='Gear Train '!$Q$7,D396='Gear Train '!$Q$3,D396='Gear Train '!$Q$8),"-",VLOOKUP(C396,$P$14:$S$513,4,FALSE)))</f>
        <v/>
      </c>
      <c r="I396" s="23" t="str">
        <f>IF(C396="","",IF(OR(D396='Gear Train '!$Q$7,D396='Gear Train '!$Q$8,F396='Gear Train '!$Q$7),VLOOKUP(E396,$C$14:$L$513,7,FALSE),IF(D396='Gear Train '!$Q$3,VLOOKUP(C396,$P$14:$T$513,5,FALSE),VLOOKUP(E396,$C$14:$L$513,7,FALSE)*L396)))</f>
        <v/>
      </c>
      <c r="J396" s="23" t="str">
        <f>IF(C396="","",IF(OR(D396='Gear Train '!$Q$7,D396='Gear Train '!$Q$8,F396='Gear Train '!$Q$7),VLOOKUP(E396,$C$14:$L$513,8,FALSE),IF(D396='Gear Train '!$Q$3,E396/I396,VLOOKUP(E396,$C$14:$L$513,8,FALSE)/L396)))</f>
        <v/>
      </c>
      <c r="K396" s="23" t="str">
        <f t="shared" si="33"/>
        <v/>
      </c>
      <c r="L396" s="23" t="str">
        <f>IF(C396="","",IF(OR(D396='Gear Train '!$Q$7,D396='Gear Train '!$Q$8,F396='Gear Train '!$Q$7),VLOOKUP(E396,$C$14:$L$513,10,FALSE),IF(D396='Gear Train '!$Q$3,"-",IF(F396='Gear Train '!$Q$3,1,H396/VLOOKUP(E396,$P$14:$S$513,4,FALSE)))))</f>
        <v/>
      </c>
      <c r="M396" s="23" t="str">
        <f t="shared" si="31"/>
        <v/>
      </c>
      <c r="N396" s="24" t="str">
        <f t="shared" si="32"/>
        <v/>
      </c>
      <c r="P396" s="18"/>
      <c r="Q396" s="18"/>
      <c r="R396" s="25"/>
      <c r="S396" s="25"/>
      <c r="T396" s="25"/>
      <c r="AF396" s="1"/>
      <c r="AG396" s="1"/>
    </row>
    <row r="397" spans="2:33">
      <c r="B397" s="17"/>
      <c r="C397" s="18"/>
      <c r="D397" s="19" t="str">
        <f t="shared" si="29"/>
        <v/>
      </c>
      <c r="E397" s="18"/>
      <c r="F397" s="21" t="str">
        <f t="shared" si="30"/>
        <v/>
      </c>
      <c r="G397" s="22" t="str">
        <f>IF(C397="","",IF(D397='Gear Train '!$Q$3,"-",VLOOKUP(C397,$P$14:$R$513,3,FALSE)))</f>
        <v/>
      </c>
      <c r="H397" s="22" t="str">
        <f>IF(C397="","",IF(OR(D397='Gear Train '!$Q$7,D397='Gear Train '!$Q$3,D397='Gear Train '!$Q$8),"-",VLOOKUP(C397,$P$14:$S$513,4,FALSE)))</f>
        <v/>
      </c>
      <c r="I397" s="23" t="str">
        <f>IF(C397="","",IF(OR(D397='Gear Train '!$Q$7,D397='Gear Train '!$Q$8,F397='Gear Train '!$Q$7),VLOOKUP(E397,$C$14:$L$513,7,FALSE),IF(D397='Gear Train '!$Q$3,VLOOKUP(C397,$P$14:$T$513,5,FALSE),VLOOKUP(E397,$C$14:$L$513,7,FALSE)*L397)))</f>
        <v/>
      </c>
      <c r="J397" s="23" t="str">
        <f>IF(C397="","",IF(OR(D397='Gear Train '!$Q$7,D397='Gear Train '!$Q$8,F397='Gear Train '!$Q$7),VLOOKUP(E397,$C$14:$L$513,8,FALSE),IF(D397='Gear Train '!$Q$3,E397/I397,VLOOKUP(E397,$C$14:$L$513,8,FALSE)/L397)))</f>
        <v/>
      </c>
      <c r="K397" s="23" t="str">
        <f t="shared" si="33"/>
        <v/>
      </c>
      <c r="L397" s="23" t="str">
        <f>IF(C397="","",IF(OR(D397='Gear Train '!$Q$7,D397='Gear Train '!$Q$8,F397='Gear Train '!$Q$7),VLOOKUP(E397,$C$14:$L$513,10,FALSE),IF(D397='Gear Train '!$Q$3,"-",IF(F397='Gear Train '!$Q$3,1,H397/VLOOKUP(E397,$P$14:$S$513,4,FALSE)))))</f>
        <v/>
      </c>
      <c r="M397" s="23" t="str">
        <f t="shared" si="31"/>
        <v/>
      </c>
      <c r="N397" s="24" t="str">
        <f t="shared" si="32"/>
        <v/>
      </c>
      <c r="P397" s="18"/>
      <c r="Q397" s="18"/>
      <c r="R397" s="25"/>
      <c r="S397" s="25"/>
      <c r="T397" s="25"/>
      <c r="AF397" s="1"/>
      <c r="AG397" s="1"/>
    </row>
    <row r="398" spans="2:33">
      <c r="B398" s="17"/>
      <c r="C398" s="18"/>
      <c r="D398" s="19" t="str">
        <f t="shared" ref="D398:D461" si="34">IF(C398="","",VLOOKUP(C398,$P$14:$Q$513,2,FALSE))</f>
        <v/>
      </c>
      <c r="E398" s="18"/>
      <c r="F398" s="21" t="str">
        <f t="shared" ref="F398:F461" si="35">IF(E398="","",IF(ISNUMBER(E398),"-",VLOOKUP(E398,$P$14:$Q$513,2,FALSE)))</f>
        <v/>
      </c>
      <c r="G398" s="22" t="str">
        <f>IF(C398="","",IF(D398='Gear Train '!$Q$3,"-",VLOOKUP(C398,$P$14:$R$513,3,FALSE)))</f>
        <v/>
      </c>
      <c r="H398" s="22" t="str">
        <f>IF(C398="","",IF(OR(D398='Gear Train '!$Q$7,D398='Gear Train '!$Q$3,D398='Gear Train '!$Q$8),"-",VLOOKUP(C398,$P$14:$S$513,4,FALSE)))</f>
        <v/>
      </c>
      <c r="I398" s="23" t="str">
        <f>IF(C398="","",IF(OR(D398='Gear Train '!$Q$7,D398='Gear Train '!$Q$8,F398='Gear Train '!$Q$7),VLOOKUP(E398,$C$14:$L$513,7,FALSE),IF(D398='Gear Train '!$Q$3,VLOOKUP(C398,$P$14:$T$513,5,FALSE),VLOOKUP(E398,$C$14:$L$513,7,FALSE)*L398)))</f>
        <v/>
      </c>
      <c r="J398" s="23" t="str">
        <f>IF(C398="","",IF(OR(D398='Gear Train '!$Q$7,D398='Gear Train '!$Q$8,F398='Gear Train '!$Q$7),VLOOKUP(E398,$C$14:$L$513,8,FALSE),IF(D398='Gear Train '!$Q$3,E398/I398,VLOOKUP(E398,$C$14:$L$513,8,FALSE)/L398)))</f>
        <v/>
      </c>
      <c r="K398" s="23" t="str">
        <f t="shared" si="33"/>
        <v/>
      </c>
      <c r="L398" s="23" t="str">
        <f>IF(C398="","",IF(OR(D398='Gear Train '!$Q$7,D398='Gear Train '!$Q$8,F398='Gear Train '!$Q$7),VLOOKUP(E398,$C$14:$L$513,10,FALSE),IF(D398='Gear Train '!$Q$3,"-",IF(F398='Gear Train '!$Q$3,1,H398/VLOOKUP(E398,$P$14:$S$513,4,FALSE)))))</f>
        <v/>
      </c>
      <c r="M398" s="23" t="str">
        <f t="shared" ref="M398:M461" si="36">IF(B398="","",VLOOKUP(B398,$V$14:$W$113,2,FALSE))</f>
        <v/>
      </c>
      <c r="N398" s="24" t="str">
        <f t="shared" si="32"/>
        <v/>
      </c>
      <c r="P398" s="18"/>
      <c r="Q398" s="18"/>
      <c r="R398" s="25"/>
      <c r="S398" s="25"/>
      <c r="T398" s="25"/>
      <c r="AF398" s="1"/>
      <c r="AG398" s="1"/>
    </row>
    <row r="399" spans="2:33">
      <c r="B399" s="17"/>
      <c r="C399" s="18"/>
      <c r="D399" s="19" t="str">
        <f t="shared" si="34"/>
        <v/>
      </c>
      <c r="E399" s="18"/>
      <c r="F399" s="21" t="str">
        <f t="shared" si="35"/>
        <v/>
      </c>
      <c r="G399" s="22" t="str">
        <f>IF(C399="","",IF(D399='Gear Train '!$Q$3,"-",VLOOKUP(C399,$P$14:$R$513,3,FALSE)))</f>
        <v/>
      </c>
      <c r="H399" s="22" t="str">
        <f>IF(C399="","",IF(OR(D399='Gear Train '!$Q$7,D399='Gear Train '!$Q$3,D399='Gear Train '!$Q$8),"-",VLOOKUP(C399,$P$14:$S$513,4,FALSE)))</f>
        <v/>
      </c>
      <c r="I399" s="23" t="str">
        <f>IF(C399="","",IF(OR(D399='Gear Train '!$Q$7,D399='Gear Train '!$Q$8,F399='Gear Train '!$Q$7),VLOOKUP(E399,$C$14:$L$513,7,FALSE),IF(D399='Gear Train '!$Q$3,VLOOKUP(C399,$P$14:$T$513,5,FALSE),VLOOKUP(E399,$C$14:$L$513,7,FALSE)*L399)))</f>
        <v/>
      </c>
      <c r="J399" s="23" t="str">
        <f>IF(C399="","",IF(OR(D399='Gear Train '!$Q$7,D399='Gear Train '!$Q$8,F399='Gear Train '!$Q$7),VLOOKUP(E399,$C$14:$L$513,8,FALSE),IF(D399='Gear Train '!$Q$3,E399/I399,VLOOKUP(E399,$C$14:$L$513,8,FALSE)/L399)))</f>
        <v/>
      </c>
      <c r="K399" s="23" t="str">
        <f t="shared" si="33"/>
        <v/>
      </c>
      <c r="L399" s="23" t="str">
        <f>IF(C399="","",IF(OR(D399='Gear Train '!$Q$7,D399='Gear Train '!$Q$8,F399='Gear Train '!$Q$7),VLOOKUP(E399,$C$14:$L$513,10,FALSE),IF(D399='Gear Train '!$Q$3,"-",IF(F399='Gear Train '!$Q$3,1,H399/VLOOKUP(E399,$P$14:$S$513,4,FALSE)))))</f>
        <v/>
      </c>
      <c r="M399" s="23" t="str">
        <f t="shared" si="36"/>
        <v/>
      </c>
      <c r="N399" s="24" t="str">
        <f t="shared" ref="N399:N462" si="37">IF(M399="","",1-I399/M399)</f>
        <v/>
      </c>
      <c r="P399" s="18"/>
      <c r="Q399" s="18"/>
      <c r="R399" s="25"/>
      <c r="S399" s="25"/>
      <c r="T399" s="25"/>
      <c r="AF399" s="1"/>
      <c r="AG399" s="1"/>
    </row>
    <row r="400" spans="2:33">
      <c r="B400" s="17"/>
      <c r="C400" s="18"/>
      <c r="D400" s="19" t="str">
        <f t="shared" si="34"/>
        <v/>
      </c>
      <c r="E400" s="18"/>
      <c r="F400" s="21" t="str">
        <f t="shared" si="35"/>
        <v/>
      </c>
      <c r="G400" s="22" t="str">
        <f>IF(C400="","",IF(D400='Gear Train '!$Q$3,"-",VLOOKUP(C400,$P$14:$R$513,3,FALSE)))</f>
        <v/>
      </c>
      <c r="H400" s="22" t="str">
        <f>IF(C400="","",IF(OR(D400='Gear Train '!$Q$7,D400='Gear Train '!$Q$3,D400='Gear Train '!$Q$8),"-",VLOOKUP(C400,$P$14:$S$513,4,FALSE)))</f>
        <v/>
      </c>
      <c r="I400" s="23" t="str">
        <f>IF(C400="","",IF(OR(D400='Gear Train '!$Q$7,D400='Gear Train '!$Q$8,F400='Gear Train '!$Q$7),VLOOKUP(E400,$C$14:$L$513,7,FALSE),IF(D400='Gear Train '!$Q$3,VLOOKUP(C400,$P$14:$T$513,5,FALSE),VLOOKUP(E400,$C$14:$L$513,7,FALSE)*L400)))</f>
        <v/>
      </c>
      <c r="J400" s="23" t="str">
        <f>IF(C400="","",IF(OR(D400='Gear Train '!$Q$7,D400='Gear Train '!$Q$8,F400='Gear Train '!$Q$7),VLOOKUP(E400,$C$14:$L$513,8,FALSE),IF(D400='Gear Train '!$Q$3,E400/I400,VLOOKUP(E400,$C$14:$L$513,8,FALSE)/L400)))</f>
        <v/>
      </c>
      <c r="K400" s="23" t="str">
        <f t="shared" si="33"/>
        <v/>
      </c>
      <c r="L400" s="23" t="str">
        <f>IF(C400="","",IF(OR(D400='Gear Train '!$Q$7,D400='Gear Train '!$Q$8,F400='Gear Train '!$Q$7),VLOOKUP(E400,$C$14:$L$513,10,FALSE),IF(D400='Gear Train '!$Q$3,"-",IF(F400='Gear Train '!$Q$3,1,H400/VLOOKUP(E400,$P$14:$S$513,4,FALSE)))))</f>
        <v/>
      </c>
      <c r="M400" s="23" t="str">
        <f t="shared" si="36"/>
        <v/>
      </c>
      <c r="N400" s="24" t="str">
        <f t="shared" si="37"/>
        <v/>
      </c>
      <c r="P400" s="18"/>
      <c r="Q400" s="18"/>
      <c r="R400" s="25"/>
      <c r="S400" s="25"/>
      <c r="T400" s="25"/>
      <c r="AF400" s="1"/>
      <c r="AG400" s="1"/>
    </row>
    <row r="401" spans="2:33">
      <c r="B401" s="17"/>
      <c r="C401" s="18"/>
      <c r="D401" s="19" t="str">
        <f t="shared" si="34"/>
        <v/>
      </c>
      <c r="E401" s="18"/>
      <c r="F401" s="21" t="str">
        <f t="shared" si="35"/>
        <v/>
      </c>
      <c r="G401" s="22" t="str">
        <f>IF(C401="","",IF(D401='Gear Train '!$Q$3,"-",VLOOKUP(C401,$P$14:$R$513,3,FALSE)))</f>
        <v/>
      </c>
      <c r="H401" s="22" t="str">
        <f>IF(C401="","",IF(OR(D401='Gear Train '!$Q$7,D401='Gear Train '!$Q$3,D401='Gear Train '!$Q$8),"-",VLOOKUP(C401,$P$14:$S$513,4,FALSE)))</f>
        <v/>
      </c>
      <c r="I401" s="23" t="str">
        <f>IF(C401="","",IF(OR(D401='Gear Train '!$Q$7,D401='Gear Train '!$Q$8,F401='Gear Train '!$Q$7),VLOOKUP(E401,$C$14:$L$513,7,FALSE),IF(D401='Gear Train '!$Q$3,VLOOKUP(C401,$P$14:$T$513,5,FALSE),VLOOKUP(E401,$C$14:$L$513,7,FALSE)*L401)))</f>
        <v/>
      </c>
      <c r="J401" s="23" t="str">
        <f>IF(C401="","",IF(OR(D401='Gear Train '!$Q$7,D401='Gear Train '!$Q$8,F401='Gear Train '!$Q$7),VLOOKUP(E401,$C$14:$L$513,8,FALSE),IF(D401='Gear Train '!$Q$3,E401/I401,VLOOKUP(E401,$C$14:$L$513,8,FALSE)/L401)))</f>
        <v/>
      </c>
      <c r="K401" s="23" t="str">
        <f t="shared" si="33"/>
        <v/>
      </c>
      <c r="L401" s="23" t="str">
        <f>IF(C401="","",IF(OR(D401='Gear Train '!$Q$7,D401='Gear Train '!$Q$8,F401='Gear Train '!$Q$7),VLOOKUP(E401,$C$14:$L$513,10,FALSE),IF(D401='Gear Train '!$Q$3,"-",IF(F401='Gear Train '!$Q$3,1,H401/VLOOKUP(E401,$P$14:$S$513,4,FALSE)))))</f>
        <v/>
      </c>
      <c r="M401" s="23" t="str">
        <f t="shared" si="36"/>
        <v/>
      </c>
      <c r="N401" s="24" t="str">
        <f t="shared" si="37"/>
        <v/>
      </c>
      <c r="P401" s="18"/>
      <c r="Q401" s="18"/>
      <c r="R401" s="25"/>
      <c r="S401" s="25"/>
      <c r="T401" s="25"/>
      <c r="AF401" s="1"/>
      <c r="AG401" s="1"/>
    </row>
    <row r="402" spans="2:33">
      <c r="B402" s="17"/>
      <c r="C402" s="18"/>
      <c r="D402" s="19" t="str">
        <f t="shared" si="34"/>
        <v/>
      </c>
      <c r="E402" s="18"/>
      <c r="F402" s="21" t="str">
        <f t="shared" si="35"/>
        <v/>
      </c>
      <c r="G402" s="22" t="str">
        <f>IF(C402="","",IF(D402='Gear Train '!$Q$3,"-",VLOOKUP(C402,$P$14:$R$513,3,FALSE)))</f>
        <v/>
      </c>
      <c r="H402" s="22" t="str">
        <f>IF(C402="","",IF(OR(D402='Gear Train '!$Q$7,D402='Gear Train '!$Q$3,D402='Gear Train '!$Q$8),"-",VLOOKUP(C402,$P$14:$S$513,4,FALSE)))</f>
        <v/>
      </c>
      <c r="I402" s="23" t="str">
        <f>IF(C402="","",IF(OR(D402='Gear Train '!$Q$7,D402='Gear Train '!$Q$8,F402='Gear Train '!$Q$7),VLOOKUP(E402,$C$14:$L$513,7,FALSE),IF(D402='Gear Train '!$Q$3,VLOOKUP(C402,$P$14:$T$513,5,FALSE),VLOOKUP(E402,$C$14:$L$513,7,FALSE)*L402)))</f>
        <v/>
      </c>
      <c r="J402" s="23" t="str">
        <f>IF(C402="","",IF(OR(D402='Gear Train '!$Q$7,D402='Gear Train '!$Q$8,F402='Gear Train '!$Q$7),VLOOKUP(E402,$C$14:$L$513,8,FALSE),IF(D402='Gear Train '!$Q$3,E402/I402,VLOOKUP(E402,$C$14:$L$513,8,FALSE)/L402)))</f>
        <v/>
      </c>
      <c r="K402" s="23" t="str">
        <f t="shared" si="33"/>
        <v/>
      </c>
      <c r="L402" s="23" t="str">
        <f>IF(C402="","",IF(OR(D402='Gear Train '!$Q$7,D402='Gear Train '!$Q$8,F402='Gear Train '!$Q$7),VLOOKUP(E402,$C$14:$L$513,10,FALSE),IF(D402='Gear Train '!$Q$3,"-",IF(F402='Gear Train '!$Q$3,1,H402/VLOOKUP(E402,$P$14:$S$513,4,FALSE)))))</f>
        <v/>
      </c>
      <c r="M402" s="23" t="str">
        <f t="shared" si="36"/>
        <v/>
      </c>
      <c r="N402" s="24" t="str">
        <f t="shared" si="37"/>
        <v/>
      </c>
      <c r="P402" s="18"/>
      <c r="Q402" s="18"/>
      <c r="R402" s="25"/>
      <c r="S402" s="25"/>
      <c r="T402" s="25"/>
      <c r="AF402" s="1"/>
      <c r="AG402" s="1"/>
    </row>
    <row r="403" spans="2:33">
      <c r="B403" s="17"/>
      <c r="C403" s="18"/>
      <c r="D403" s="19" t="str">
        <f t="shared" si="34"/>
        <v/>
      </c>
      <c r="E403" s="18"/>
      <c r="F403" s="21" t="str">
        <f t="shared" si="35"/>
        <v/>
      </c>
      <c r="G403" s="22" t="str">
        <f>IF(C403="","",IF(D403='Gear Train '!$Q$3,"-",VLOOKUP(C403,$P$14:$R$513,3,FALSE)))</f>
        <v/>
      </c>
      <c r="H403" s="22" t="str">
        <f>IF(C403="","",IF(OR(D403='Gear Train '!$Q$7,D403='Gear Train '!$Q$3,D403='Gear Train '!$Q$8),"-",VLOOKUP(C403,$P$14:$S$513,4,FALSE)))</f>
        <v/>
      </c>
      <c r="I403" s="23" t="str">
        <f>IF(C403="","",IF(OR(D403='Gear Train '!$Q$7,D403='Gear Train '!$Q$8,F403='Gear Train '!$Q$7),VLOOKUP(E403,$C$14:$L$513,7,FALSE),IF(D403='Gear Train '!$Q$3,VLOOKUP(C403,$P$14:$T$513,5,FALSE),VLOOKUP(E403,$C$14:$L$513,7,FALSE)*L403)))</f>
        <v/>
      </c>
      <c r="J403" s="23" t="str">
        <f>IF(C403="","",IF(OR(D403='Gear Train '!$Q$7,D403='Gear Train '!$Q$8,F403='Gear Train '!$Q$7),VLOOKUP(E403,$C$14:$L$513,8,FALSE),IF(D403='Gear Train '!$Q$3,E403/I403,VLOOKUP(E403,$C$14:$L$513,8,FALSE)/L403)))</f>
        <v/>
      </c>
      <c r="K403" s="23" t="str">
        <f t="shared" ref="K403:K466" si="38">IF(C403="","",IF(G403="-","-",MOD(G403+J403*360,360)))</f>
        <v/>
      </c>
      <c r="L403" s="23" t="str">
        <f>IF(C403="","",IF(OR(D403='Gear Train '!$Q$7,D403='Gear Train '!$Q$8,F403='Gear Train '!$Q$7),VLOOKUP(E403,$C$14:$L$513,10,FALSE),IF(D403='Gear Train '!$Q$3,"-",IF(F403='Gear Train '!$Q$3,1,H403/VLOOKUP(E403,$P$14:$S$513,4,FALSE)))))</f>
        <v/>
      </c>
      <c r="M403" s="23" t="str">
        <f t="shared" si="36"/>
        <v/>
      </c>
      <c r="N403" s="24" t="str">
        <f t="shared" si="37"/>
        <v/>
      </c>
      <c r="P403" s="18"/>
      <c r="Q403" s="18"/>
      <c r="R403" s="25"/>
      <c r="S403" s="25"/>
      <c r="T403" s="25"/>
      <c r="AF403" s="1"/>
      <c r="AG403" s="1"/>
    </row>
    <row r="404" spans="2:33">
      <c r="B404" s="17"/>
      <c r="C404" s="18"/>
      <c r="D404" s="19" t="str">
        <f t="shared" si="34"/>
        <v/>
      </c>
      <c r="E404" s="18"/>
      <c r="F404" s="21" t="str">
        <f t="shared" si="35"/>
        <v/>
      </c>
      <c r="G404" s="22" t="str">
        <f>IF(C404="","",IF(D404='Gear Train '!$Q$3,"-",VLOOKUP(C404,$P$14:$R$513,3,FALSE)))</f>
        <v/>
      </c>
      <c r="H404" s="22" t="str">
        <f>IF(C404="","",IF(OR(D404='Gear Train '!$Q$7,D404='Gear Train '!$Q$3,D404='Gear Train '!$Q$8),"-",VLOOKUP(C404,$P$14:$S$513,4,FALSE)))</f>
        <v/>
      </c>
      <c r="I404" s="23" t="str">
        <f>IF(C404="","",IF(OR(D404='Gear Train '!$Q$7,D404='Gear Train '!$Q$8,F404='Gear Train '!$Q$7),VLOOKUP(E404,$C$14:$L$513,7,FALSE),IF(D404='Gear Train '!$Q$3,VLOOKUP(C404,$P$14:$T$513,5,FALSE),VLOOKUP(E404,$C$14:$L$513,7,FALSE)*L404)))</f>
        <v/>
      </c>
      <c r="J404" s="23" t="str">
        <f>IF(C404="","",IF(OR(D404='Gear Train '!$Q$7,D404='Gear Train '!$Q$8,F404='Gear Train '!$Q$7),VLOOKUP(E404,$C$14:$L$513,8,FALSE),IF(D404='Gear Train '!$Q$3,E404/I404,VLOOKUP(E404,$C$14:$L$513,8,FALSE)/L404)))</f>
        <v/>
      </c>
      <c r="K404" s="23" t="str">
        <f t="shared" si="38"/>
        <v/>
      </c>
      <c r="L404" s="23" t="str">
        <f>IF(C404="","",IF(OR(D404='Gear Train '!$Q$7,D404='Gear Train '!$Q$8,F404='Gear Train '!$Q$7),VLOOKUP(E404,$C$14:$L$513,10,FALSE),IF(D404='Gear Train '!$Q$3,"-",IF(F404='Gear Train '!$Q$3,1,H404/VLOOKUP(E404,$P$14:$S$513,4,FALSE)))))</f>
        <v/>
      </c>
      <c r="M404" s="23" t="str">
        <f t="shared" si="36"/>
        <v/>
      </c>
      <c r="N404" s="24" t="str">
        <f t="shared" si="37"/>
        <v/>
      </c>
      <c r="P404" s="18"/>
      <c r="Q404" s="18"/>
      <c r="R404" s="25"/>
      <c r="S404" s="25"/>
      <c r="T404" s="25"/>
      <c r="AF404" s="1"/>
      <c r="AG404" s="1"/>
    </row>
    <row r="405" spans="2:33">
      <c r="B405" s="17"/>
      <c r="C405" s="18"/>
      <c r="D405" s="19" t="str">
        <f t="shared" si="34"/>
        <v/>
      </c>
      <c r="E405" s="18"/>
      <c r="F405" s="21" t="str">
        <f t="shared" si="35"/>
        <v/>
      </c>
      <c r="G405" s="22" t="str">
        <f>IF(C405="","",IF(D405='Gear Train '!$Q$3,"-",VLOOKUP(C405,$P$14:$R$513,3,FALSE)))</f>
        <v/>
      </c>
      <c r="H405" s="22" t="str">
        <f>IF(C405="","",IF(OR(D405='Gear Train '!$Q$7,D405='Gear Train '!$Q$3,D405='Gear Train '!$Q$8),"-",VLOOKUP(C405,$P$14:$S$513,4,FALSE)))</f>
        <v/>
      </c>
      <c r="I405" s="23" t="str">
        <f>IF(C405="","",IF(OR(D405='Gear Train '!$Q$7,D405='Gear Train '!$Q$8,F405='Gear Train '!$Q$7),VLOOKUP(E405,$C$14:$L$513,7,FALSE),IF(D405='Gear Train '!$Q$3,VLOOKUP(C405,$P$14:$T$513,5,FALSE),VLOOKUP(E405,$C$14:$L$513,7,FALSE)*L405)))</f>
        <v/>
      </c>
      <c r="J405" s="23" t="str">
        <f>IF(C405="","",IF(OR(D405='Gear Train '!$Q$7,D405='Gear Train '!$Q$8,F405='Gear Train '!$Q$7),VLOOKUP(E405,$C$14:$L$513,8,FALSE),IF(D405='Gear Train '!$Q$3,E405/I405,VLOOKUP(E405,$C$14:$L$513,8,FALSE)/L405)))</f>
        <v/>
      </c>
      <c r="K405" s="23" t="str">
        <f t="shared" si="38"/>
        <v/>
      </c>
      <c r="L405" s="23" t="str">
        <f>IF(C405="","",IF(OR(D405='Gear Train '!$Q$7,D405='Gear Train '!$Q$8,F405='Gear Train '!$Q$7),VLOOKUP(E405,$C$14:$L$513,10,FALSE),IF(D405='Gear Train '!$Q$3,"-",IF(F405='Gear Train '!$Q$3,1,H405/VLOOKUP(E405,$P$14:$S$513,4,FALSE)))))</f>
        <v/>
      </c>
      <c r="M405" s="23" t="str">
        <f t="shared" si="36"/>
        <v/>
      </c>
      <c r="N405" s="24" t="str">
        <f t="shared" si="37"/>
        <v/>
      </c>
      <c r="P405" s="18"/>
      <c r="Q405" s="18"/>
      <c r="R405" s="25"/>
      <c r="S405" s="25"/>
      <c r="T405" s="25"/>
      <c r="AF405" s="1"/>
      <c r="AG405" s="1"/>
    </row>
    <row r="406" spans="2:33">
      <c r="B406" s="17"/>
      <c r="C406" s="18"/>
      <c r="D406" s="19" t="str">
        <f t="shared" si="34"/>
        <v/>
      </c>
      <c r="E406" s="18"/>
      <c r="F406" s="21" t="str">
        <f t="shared" si="35"/>
        <v/>
      </c>
      <c r="G406" s="22" t="str">
        <f>IF(C406="","",IF(D406='Gear Train '!$Q$3,"-",VLOOKUP(C406,$P$14:$R$513,3,FALSE)))</f>
        <v/>
      </c>
      <c r="H406" s="22" t="str">
        <f>IF(C406="","",IF(OR(D406='Gear Train '!$Q$7,D406='Gear Train '!$Q$3,D406='Gear Train '!$Q$8),"-",VLOOKUP(C406,$P$14:$S$513,4,FALSE)))</f>
        <v/>
      </c>
      <c r="I406" s="23" t="str">
        <f>IF(C406="","",IF(OR(D406='Gear Train '!$Q$7,D406='Gear Train '!$Q$8,F406='Gear Train '!$Q$7),VLOOKUP(E406,$C$14:$L$513,7,FALSE),IF(D406='Gear Train '!$Q$3,VLOOKUP(C406,$P$14:$T$513,5,FALSE),VLOOKUP(E406,$C$14:$L$513,7,FALSE)*L406)))</f>
        <v/>
      </c>
      <c r="J406" s="23" t="str">
        <f>IF(C406="","",IF(OR(D406='Gear Train '!$Q$7,D406='Gear Train '!$Q$8,F406='Gear Train '!$Q$7),VLOOKUP(E406,$C$14:$L$513,8,FALSE),IF(D406='Gear Train '!$Q$3,E406/I406,VLOOKUP(E406,$C$14:$L$513,8,FALSE)/L406)))</f>
        <v/>
      </c>
      <c r="K406" s="23" t="str">
        <f t="shared" si="38"/>
        <v/>
      </c>
      <c r="L406" s="23" t="str">
        <f>IF(C406="","",IF(OR(D406='Gear Train '!$Q$7,D406='Gear Train '!$Q$8,F406='Gear Train '!$Q$7),VLOOKUP(E406,$C$14:$L$513,10,FALSE),IF(D406='Gear Train '!$Q$3,"-",IF(F406='Gear Train '!$Q$3,1,H406/VLOOKUP(E406,$P$14:$S$513,4,FALSE)))))</f>
        <v/>
      </c>
      <c r="M406" s="23" t="str">
        <f t="shared" si="36"/>
        <v/>
      </c>
      <c r="N406" s="24" t="str">
        <f t="shared" si="37"/>
        <v/>
      </c>
      <c r="P406" s="18"/>
      <c r="Q406" s="18"/>
      <c r="R406" s="25"/>
      <c r="S406" s="25"/>
      <c r="T406" s="25"/>
      <c r="AF406" s="1"/>
      <c r="AG406" s="1"/>
    </row>
    <row r="407" spans="2:33">
      <c r="B407" s="17"/>
      <c r="C407" s="18"/>
      <c r="D407" s="19" t="str">
        <f t="shared" si="34"/>
        <v/>
      </c>
      <c r="E407" s="18"/>
      <c r="F407" s="21" t="str">
        <f t="shared" si="35"/>
        <v/>
      </c>
      <c r="G407" s="22" t="str">
        <f>IF(C407="","",IF(D407='Gear Train '!$Q$3,"-",VLOOKUP(C407,$P$14:$R$513,3,FALSE)))</f>
        <v/>
      </c>
      <c r="H407" s="22" t="str">
        <f>IF(C407="","",IF(OR(D407='Gear Train '!$Q$7,D407='Gear Train '!$Q$3,D407='Gear Train '!$Q$8),"-",VLOOKUP(C407,$P$14:$S$513,4,FALSE)))</f>
        <v/>
      </c>
      <c r="I407" s="23" t="str">
        <f>IF(C407="","",IF(OR(D407='Gear Train '!$Q$7,D407='Gear Train '!$Q$8,F407='Gear Train '!$Q$7),VLOOKUP(E407,$C$14:$L$513,7,FALSE),IF(D407='Gear Train '!$Q$3,VLOOKUP(C407,$P$14:$T$513,5,FALSE),VLOOKUP(E407,$C$14:$L$513,7,FALSE)*L407)))</f>
        <v/>
      </c>
      <c r="J407" s="23" t="str">
        <f>IF(C407="","",IF(OR(D407='Gear Train '!$Q$7,D407='Gear Train '!$Q$8,F407='Gear Train '!$Q$7),VLOOKUP(E407,$C$14:$L$513,8,FALSE),IF(D407='Gear Train '!$Q$3,E407/I407,VLOOKUP(E407,$C$14:$L$513,8,FALSE)/L407)))</f>
        <v/>
      </c>
      <c r="K407" s="23" t="str">
        <f t="shared" si="38"/>
        <v/>
      </c>
      <c r="L407" s="23" t="str">
        <f>IF(C407="","",IF(OR(D407='Gear Train '!$Q$7,D407='Gear Train '!$Q$8,F407='Gear Train '!$Q$7),VLOOKUP(E407,$C$14:$L$513,10,FALSE),IF(D407='Gear Train '!$Q$3,"-",IF(F407='Gear Train '!$Q$3,1,H407/VLOOKUP(E407,$P$14:$S$513,4,FALSE)))))</f>
        <v/>
      </c>
      <c r="M407" s="23" t="str">
        <f t="shared" si="36"/>
        <v/>
      </c>
      <c r="N407" s="24" t="str">
        <f t="shared" si="37"/>
        <v/>
      </c>
      <c r="P407" s="18"/>
      <c r="Q407" s="18"/>
      <c r="R407" s="25"/>
      <c r="S407" s="25"/>
      <c r="T407" s="25"/>
      <c r="AF407" s="1"/>
      <c r="AG407" s="1"/>
    </row>
    <row r="408" spans="2:33">
      <c r="B408" s="17"/>
      <c r="C408" s="18"/>
      <c r="D408" s="19" t="str">
        <f t="shared" si="34"/>
        <v/>
      </c>
      <c r="E408" s="18"/>
      <c r="F408" s="21" t="str">
        <f t="shared" si="35"/>
        <v/>
      </c>
      <c r="G408" s="22" t="str">
        <f>IF(C408="","",IF(D408='Gear Train '!$Q$3,"-",VLOOKUP(C408,$P$14:$R$513,3,FALSE)))</f>
        <v/>
      </c>
      <c r="H408" s="22" t="str">
        <f>IF(C408="","",IF(OR(D408='Gear Train '!$Q$7,D408='Gear Train '!$Q$3,D408='Gear Train '!$Q$8),"-",VLOOKUP(C408,$P$14:$S$513,4,FALSE)))</f>
        <v/>
      </c>
      <c r="I408" s="23" t="str">
        <f>IF(C408="","",IF(OR(D408='Gear Train '!$Q$7,D408='Gear Train '!$Q$8,F408='Gear Train '!$Q$7),VLOOKUP(E408,$C$14:$L$513,7,FALSE),IF(D408='Gear Train '!$Q$3,VLOOKUP(C408,$P$14:$T$513,5,FALSE),VLOOKUP(E408,$C$14:$L$513,7,FALSE)*L408)))</f>
        <v/>
      </c>
      <c r="J408" s="23" t="str">
        <f>IF(C408="","",IF(OR(D408='Gear Train '!$Q$7,D408='Gear Train '!$Q$8,F408='Gear Train '!$Q$7),VLOOKUP(E408,$C$14:$L$513,8,FALSE),IF(D408='Gear Train '!$Q$3,E408/I408,VLOOKUP(E408,$C$14:$L$513,8,FALSE)/L408)))</f>
        <v/>
      </c>
      <c r="K408" s="23" t="str">
        <f t="shared" si="38"/>
        <v/>
      </c>
      <c r="L408" s="23" t="str">
        <f>IF(C408="","",IF(OR(D408='Gear Train '!$Q$7,D408='Gear Train '!$Q$8,F408='Gear Train '!$Q$7),VLOOKUP(E408,$C$14:$L$513,10,FALSE),IF(D408='Gear Train '!$Q$3,"-",IF(F408='Gear Train '!$Q$3,1,H408/VLOOKUP(E408,$P$14:$S$513,4,FALSE)))))</f>
        <v/>
      </c>
      <c r="M408" s="23" t="str">
        <f t="shared" si="36"/>
        <v/>
      </c>
      <c r="N408" s="24" t="str">
        <f t="shared" si="37"/>
        <v/>
      </c>
      <c r="P408" s="18"/>
      <c r="Q408" s="18"/>
      <c r="R408" s="25"/>
      <c r="S408" s="25"/>
      <c r="T408" s="25"/>
      <c r="AF408" s="1"/>
      <c r="AG408" s="1"/>
    </row>
    <row r="409" spans="2:33">
      <c r="B409" s="17"/>
      <c r="C409" s="18"/>
      <c r="D409" s="19" t="str">
        <f t="shared" si="34"/>
        <v/>
      </c>
      <c r="E409" s="18"/>
      <c r="F409" s="21" t="str">
        <f t="shared" si="35"/>
        <v/>
      </c>
      <c r="G409" s="22" t="str">
        <f>IF(C409="","",IF(D409='Gear Train '!$Q$3,"-",VLOOKUP(C409,$P$14:$R$513,3,FALSE)))</f>
        <v/>
      </c>
      <c r="H409" s="22" t="str">
        <f>IF(C409="","",IF(OR(D409='Gear Train '!$Q$7,D409='Gear Train '!$Q$3,D409='Gear Train '!$Q$8),"-",VLOOKUP(C409,$P$14:$S$513,4,FALSE)))</f>
        <v/>
      </c>
      <c r="I409" s="23" t="str">
        <f>IF(C409="","",IF(OR(D409='Gear Train '!$Q$7,D409='Gear Train '!$Q$8,F409='Gear Train '!$Q$7),VLOOKUP(E409,$C$14:$L$513,7,FALSE),IF(D409='Gear Train '!$Q$3,VLOOKUP(C409,$P$14:$T$513,5,FALSE),VLOOKUP(E409,$C$14:$L$513,7,FALSE)*L409)))</f>
        <v/>
      </c>
      <c r="J409" s="23" t="str">
        <f>IF(C409="","",IF(OR(D409='Gear Train '!$Q$7,D409='Gear Train '!$Q$8,F409='Gear Train '!$Q$7),VLOOKUP(E409,$C$14:$L$513,8,FALSE),IF(D409='Gear Train '!$Q$3,E409/I409,VLOOKUP(E409,$C$14:$L$513,8,FALSE)/L409)))</f>
        <v/>
      </c>
      <c r="K409" s="23" t="str">
        <f t="shared" si="38"/>
        <v/>
      </c>
      <c r="L409" s="23" t="str">
        <f>IF(C409="","",IF(OR(D409='Gear Train '!$Q$7,D409='Gear Train '!$Q$8,F409='Gear Train '!$Q$7),VLOOKUP(E409,$C$14:$L$513,10,FALSE),IF(D409='Gear Train '!$Q$3,"-",IF(F409='Gear Train '!$Q$3,1,H409/VLOOKUP(E409,$P$14:$S$513,4,FALSE)))))</f>
        <v/>
      </c>
      <c r="M409" s="23" t="str">
        <f t="shared" si="36"/>
        <v/>
      </c>
      <c r="N409" s="24" t="str">
        <f t="shared" si="37"/>
        <v/>
      </c>
      <c r="P409" s="18"/>
      <c r="Q409" s="18"/>
      <c r="R409" s="25"/>
      <c r="S409" s="25"/>
      <c r="T409" s="25"/>
      <c r="AF409" s="1"/>
      <c r="AG409" s="1"/>
    </row>
    <row r="410" spans="2:33">
      <c r="B410" s="17"/>
      <c r="C410" s="18"/>
      <c r="D410" s="19" t="str">
        <f t="shared" si="34"/>
        <v/>
      </c>
      <c r="E410" s="18"/>
      <c r="F410" s="21" t="str">
        <f t="shared" si="35"/>
        <v/>
      </c>
      <c r="G410" s="22" t="str">
        <f>IF(C410="","",IF(D410='Gear Train '!$Q$3,"-",VLOOKUP(C410,$P$14:$R$513,3,FALSE)))</f>
        <v/>
      </c>
      <c r="H410" s="22" t="str">
        <f>IF(C410="","",IF(OR(D410='Gear Train '!$Q$7,D410='Gear Train '!$Q$3,D410='Gear Train '!$Q$8),"-",VLOOKUP(C410,$P$14:$S$513,4,FALSE)))</f>
        <v/>
      </c>
      <c r="I410" s="23" t="str">
        <f>IF(C410="","",IF(OR(D410='Gear Train '!$Q$7,D410='Gear Train '!$Q$8,F410='Gear Train '!$Q$7),VLOOKUP(E410,$C$14:$L$513,7,FALSE),IF(D410='Gear Train '!$Q$3,VLOOKUP(C410,$P$14:$T$513,5,FALSE),VLOOKUP(E410,$C$14:$L$513,7,FALSE)*L410)))</f>
        <v/>
      </c>
      <c r="J410" s="23" t="str">
        <f>IF(C410="","",IF(OR(D410='Gear Train '!$Q$7,D410='Gear Train '!$Q$8,F410='Gear Train '!$Q$7),VLOOKUP(E410,$C$14:$L$513,8,FALSE),IF(D410='Gear Train '!$Q$3,E410/I410,VLOOKUP(E410,$C$14:$L$513,8,FALSE)/L410)))</f>
        <v/>
      </c>
      <c r="K410" s="23" t="str">
        <f t="shared" si="38"/>
        <v/>
      </c>
      <c r="L410" s="23" t="str">
        <f>IF(C410="","",IF(OR(D410='Gear Train '!$Q$7,D410='Gear Train '!$Q$8,F410='Gear Train '!$Q$7),VLOOKUP(E410,$C$14:$L$513,10,FALSE),IF(D410='Gear Train '!$Q$3,"-",IF(F410='Gear Train '!$Q$3,1,H410/VLOOKUP(E410,$P$14:$S$513,4,FALSE)))))</f>
        <v/>
      </c>
      <c r="M410" s="23" t="str">
        <f t="shared" si="36"/>
        <v/>
      </c>
      <c r="N410" s="24" t="str">
        <f t="shared" si="37"/>
        <v/>
      </c>
      <c r="P410" s="18"/>
      <c r="Q410" s="18"/>
      <c r="R410" s="25"/>
      <c r="S410" s="25"/>
      <c r="T410" s="25"/>
      <c r="AF410" s="1"/>
      <c r="AG410" s="1"/>
    </row>
    <row r="411" spans="2:33">
      <c r="B411" s="17"/>
      <c r="C411" s="18"/>
      <c r="D411" s="19" t="str">
        <f t="shared" si="34"/>
        <v/>
      </c>
      <c r="E411" s="18"/>
      <c r="F411" s="21" t="str">
        <f t="shared" si="35"/>
        <v/>
      </c>
      <c r="G411" s="22" t="str">
        <f>IF(C411="","",IF(D411='Gear Train '!$Q$3,"-",VLOOKUP(C411,$P$14:$R$513,3,FALSE)))</f>
        <v/>
      </c>
      <c r="H411" s="22" t="str">
        <f>IF(C411="","",IF(OR(D411='Gear Train '!$Q$7,D411='Gear Train '!$Q$3,D411='Gear Train '!$Q$8),"-",VLOOKUP(C411,$P$14:$S$513,4,FALSE)))</f>
        <v/>
      </c>
      <c r="I411" s="23" t="str">
        <f>IF(C411="","",IF(OR(D411='Gear Train '!$Q$7,D411='Gear Train '!$Q$8,F411='Gear Train '!$Q$7),VLOOKUP(E411,$C$14:$L$513,7,FALSE),IF(D411='Gear Train '!$Q$3,VLOOKUP(C411,$P$14:$T$513,5,FALSE),VLOOKUP(E411,$C$14:$L$513,7,FALSE)*L411)))</f>
        <v/>
      </c>
      <c r="J411" s="23" t="str">
        <f>IF(C411="","",IF(OR(D411='Gear Train '!$Q$7,D411='Gear Train '!$Q$8,F411='Gear Train '!$Q$7),VLOOKUP(E411,$C$14:$L$513,8,FALSE),IF(D411='Gear Train '!$Q$3,E411/I411,VLOOKUP(E411,$C$14:$L$513,8,FALSE)/L411)))</f>
        <v/>
      </c>
      <c r="K411" s="23" t="str">
        <f t="shared" si="38"/>
        <v/>
      </c>
      <c r="L411" s="23" t="str">
        <f>IF(C411="","",IF(OR(D411='Gear Train '!$Q$7,D411='Gear Train '!$Q$8,F411='Gear Train '!$Q$7),VLOOKUP(E411,$C$14:$L$513,10,FALSE),IF(D411='Gear Train '!$Q$3,"-",IF(F411='Gear Train '!$Q$3,1,H411/VLOOKUP(E411,$P$14:$S$513,4,FALSE)))))</f>
        <v/>
      </c>
      <c r="M411" s="23" t="str">
        <f t="shared" si="36"/>
        <v/>
      </c>
      <c r="N411" s="24" t="str">
        <f t="shared" si="37"/>
        <v/>
      </c>
      <c r="P411" s="18"/>
      <c r="Q411" s="18"/>
      <c r="R411" s="25"/>
      <c r="S411" s="25"/>
      <c r="T411" s="25"/>
      <c r="AF411" s="1"/>
      <c r="AG411" s="1"/>
    </row>
    <row r="412" spans="2:33">
      <c r="B412" s="17"/>
      <c r="C412" s="18"/>
      <c r="D412" s="19" t="str">
        <f t="shared" si="34"/>
        <v/>
      </c>
      <c r="E412" s="18"/>
      <c r="F412" s="21" t="str">
        <f t="shared" si="35"/>
        <v/>
      </c>
      <c r="G412" s="22" t="str">
        <f>IF(C412="","",IF(D412='Gear Train '!$Q$3,"-",VLOOKUP(C412,$P$14:$R$513,3,FALSE)))</f>
        <v/>
      </c>
      <c r="H412" s="22" t="str">
        <f>IF(C412="","",IF(OR(D412='Gear Train '!$Q$7,D412='Gear Train '!$Q$3,D412='Gear Train '!$Q$8),"-",VLOOKUP(C412,$P$14:$S$513,4,FALSE)))</f>
        <v/>
      </c>
      <c r="I412" s="23" t="str">
        <f>IF(C412="","",IF(OR(D412='Gear Train '!$Q$7,D412='Gear Train '!$Q$8,F412='Gear Train '!$Q$7),VLOOKUP(E412,$C$14:$L$513,7,FALSE),IF(D412='Gear Train '!$Q$3,VLOOKUP(C412,$P$14:$T$513,5,FALSE),VLOOKUP(E412,$C$14:$L$513,7,FALSE)*L412)))</f>
        <v/>
      </c>
      <c r="J412" s="23" t="str">
        <f>IF(C412="","",IF(OR(D412='Gear Train '!$Q$7,D412='Gear Train '!$Q$8,F412='Gear Train '!$Q$7),VLOOKUP(E412,$C$14:$L$513,8,FALSE),IF(D412='Gear Train '!$Q$3,E412/I412,VLOOKUP(E412,$C$14:$L$513,8,FALSE)/L412)))</f>
        <v/>
      </c>
      <c r="K412" s="23" t="str">
        <f t="shared" si="38"/>
        <v/>
      </c>
      <c r="L412" s="23" t="str">
        <f>IF(C412="","",IF(OR(D412='Gear Train '!$Q$7,D412='Gear Train '!$Q$8,F412='Gear Train '!$Q$7),VLOOKUP(E412,$C$14:$L$513,10,FALSE),IF(D412='Gear Train '!$Q$3,"-",IF(F412='Gear Train '!$Q$3,1,H412/VLOOKUP(E412,$P$14:$S$513,4,FALSE)))))</f>
        <v/>
      </c>
      <c r="M412" s="23" t="str">
        <f t="shared" si="36"/>
        <v/>
      </c>
      <c r="N412" s="24" t="str">
        <f t="shared" si="37"/>
        <v/>
      </c>
      <c r="P412" s="18"/>
      <c r="Q412" s="18"/>
      <c r="R412" s="25"/>
      <c r="S412" s="25"/>
      <c r="T412" s="25"/>
      <c r="AF412" s="1"/>
      <c r="AG412" s="1"/>
    </row>
    <row r="413" spans="2:33">
      <c r="B413" s="17"/>
      <c r="C413" s="18"/>
      <c r="D413" s="19" t="str">
        <f t="shared" si="34"/>
        <v/>
      </c>
      <c r="E413" s="18"/>
      <c r="F413" s="21" t="str">
        <f t="shared" si="35"/>
        <v/>
      </c>
      <c r="G413" s="22" t="str">
        <f>IF(C413="","",IF(D413='Gear Train '!$Q$3,"-",VLOOKUP(C413,$P$14:$R$513,3,FALSE)))</f>
        <v/>
      </c>
      <c r="H413" s="22" t="str">
        <f>IF(C413="","",IF(OR(D413='Gear Train '!$Q$7,D413='Gear Train '!$Q$3,D413='Gear Train '!$Q$8),"-",VLOOKUP(C413,$P$14:$S$513,4,FALSE)))</f>
        <v/>
      </c>
      <c r="I413" s="23" t="str">
        <f>IF(C413="","",IF(OR(D413='Gear Train '!$Q$7,D413='Gear Train '!$Q$8,F413='Gear Train '!$Q$7),VLOOKUP(E413,$C$14:$L$513,7,FALSE),IF(D413='Gear Train '!$Q$3,VLOOKUP(C413,$P$14:$T$513,5,FALSE),VLOOKUP(E413,$C$14:$L$513,7,FALSE)*L413)))</f>
        <v/>
      </c>
      <c r="J413" s="23" t="str">
        <f>IF(C413="","",IF(OR(D413='Gear Train '!$Q$7,D413='Gear Train '!$Q$8,F413='Gear Train '!$Q$7),VLOOKUP(E413,$C$14:$L$513,8,FALSE),IF(D413='Gear Train '!$Q$3,E413/I413,VLOOKUP(E413,$C$14:$L$513,8,FALSE)/L413)))</f>
        <v/>
      </c>
      <c r="K413" s="23" t="str">
        <f t="shared" si="38"/>
        <v/>
      </c>
      <c r="L413" s="23" t="str">
        <f>IF(C413="","",IF(OR(D413='Gear Train '!$Q$7,D413='Gear Train '!$Q$8,F413='Gear Train '!$Q$7),VLOOKUP(E413,$C$14:$L$513,10,FALSE),IF(D413='Gear Train '!$Q$3,"-",IF(F413='Gear Train '!$Q$3,1,H413/VLOOKUP(E413,$P$14:$S$513,4,FALSE)))))</f>
        <v/>
      </c>
      <c r="M413" s="23" t="str">
        <f t="shared" si="36"/>
        <v/>
      </c>
      <c r="N413" s="24" t="str">
        <f t="shared" si="37"/>
        <v/>
      </c>
      <c r="P413" s="18"/>
      <c r="Q413" s="18"/>
      <c r="R413" s="25"/>
      <c r="S413" s="25"/>
      <c r="T413" s="25"/>
      <c r="AF413" s="1"/>
      <c r="AG413" s="1"/>
    </row>
    <row r="414" spans="2:33">
      <c r="B414" s="17"/>
      <c r="C414" s="18"/>
      <c r="D414" s="19" t="str">
        <f t="shared" si="34"/>
        <v/>
      </c>
      <c r="E414" s="18"/>
      <c r="F414" s="21" t="str">
        <f t="shared" si="35"/>
        <v/>
      </c>
      <c r="G414" s="22" t="str">
        <f>IF(C414="","",IF(D414='Gear Train '!$Q$3,"-",VLOOKUP(C414,$P$14:$R$513,3,FALSE)))</f>
        <v/>
      </c>
      <c r="H414" s="22" t="str">
        <f>IF(C414="","",IF(OR(D414='Gear Train '!$Q$7,D414='Gear Train '!$Q$3,D414='Gear Train '!$Q$8),"-",VLOOKUP(C414,$P$14:$S$513,4,FALSE)))</f>
        <v/>
      </c>
      <c r="I414" s="23" t="str">
        <f>IF(C414="","",IF(OR(D414='Gear Train '!$Q$7,D414='Gear Train '!$Q$8,F414='Gear Train '!$Q$7),VLOOKUP(E414,$C$14:$L$513,7,FALSE),IF(D414='Gear Train '!$Q$3,VLOOKUP(C414,$P$14:$T$513,5,FALSE),VLOOKUP(E414,$C$14:$L$513,7,FALSE)*L414)))</f>
        <v/>
      </c>
      <c r="J414" s="23" t="str">
        <f>IF(C414="","",IF(OR(D414='Gear Train '!$Q$7,D414='Gear Train '!$Q$8,F414='Gear Train '!$Q$7),VLOOKUP(E414,$C$14:$L$513,8,FALSE),IF(D414='Gear Train '!$Q$3,E414/I414,VLOOKUP(E414,$C$14:$L$513,8,FALSE)/L414)))</f>
        <v/>
      </c>
      <c r="K414" s="23" t="str">
        <f t="shared" si="38"/>
        <v/>
      </c>
      <c r="L414" s="23" t="str">
        <f>IF(C414="","",IF(OR(D414='Gear Train '!$Q$7,D414='Gear Train '!$Q$8,F414='Gear Train '!$Q$7),VLOOKUP(E414,$C$14:$L$513,10,FALSE),IF(D414='Gear Train '!$Q$3,"-",IF(F414='Gear Train '!$Q$3,1,H414/VLOOKUP(E414,$P$14:$S$513,4,FALSE)))))</f>
        <v/>
      </c>
      <c r="M414" s="23" t="str">
        <f t="shared" si="36"/>
        <v/>
      </c>
      <c r="N414" s="24" t="str">
        <f t="shared" si="37"/>
        <v/>
      </c>
      <c r="P414" s="18"/>
      <c r="Q414" s="18"/>
      <c r="R414" s="25"/>
      <c r="S414" s="25"/>
      <c r="T414" s="25"/>
      <c r="AF414" s="1"/>
      <c r="AG414" s="1"/>
    </row>
    <row r="415" spans="2:33">
      <c r="B415" s="17"/>
      <c r="C415" s="18"/>
      <c r="D415" s="19" t="str">
        <f t="shared" si="34"/>
        <v/>
      </c>
      <c r="E415" s="18"/>
      <c r="F415" s="21" t="str">
        <f t="shared" si="35"/>
        <v/>
      </c>
      <c r="G415" s="22" t="str">
        <f>IF(C415="","",IF(D415='Gear Train '!$Q$3,"-",VLOOKUP(C415,$P$14:$R$513,3,FALSE)))</f>
        <v/>
      </c>
      <c r="H415" s="22" t="str">
        <f>IF(C415="","",IF(OR(D415='Gear Train '!$Q$7,D415='Gear Train '!$Q$3,D415='Gear Train '!$Q$8),"-",VLOOKUP(C415,$P$14:$S$513,4,FALSE)))</f>
        <v/>
      </c>
      <c r="I415" s="23" t="str">
        <f>IF(C415="","",IF(OR(D415='Gear Train '!$Q$7,D415='Gear Train '!$Q$8,F415='Gear Train '!$Q$7),VLOOKUP(E415,$C$14:$L$513,7,FALSE),IF(D415='Gear Train '!$Q$3,VLOOKUP(C415,$P$14:$T$513,5,FALSE),VLOOKUP(E415,$C$14:$L$513,7,FALSE)*L415)))</f>
        <v/>
      </c>
      <c r="J415" s="23" t="str">
        <f>IF(C415="","",IF(OR(D415='Gear Train '!$Q$7,D415='Gear Train '!$Q$8,F415='Gear Train '!$Q$7),VLOOKUP(E415,$C$14:$L$513,8,FALSE),IF(D415='Gear Train '!$Q$3,E415/I415,VLOOKUP(E415,$C$14:$L$513,8,FALSE)/L415)))</f>
        <v/>
      </c>
      <c r="K415" s="23" t="str">
        <f t="shared" si="38"/>
        <v/>
      </c>
      <c r="L415" s="23" t="str">
        <f>IF(C415="","",IF(OR(D415='Gear Train '!$Q$7,D415='Gear Train '!$Q$8,F415='Gear Train '!$Q$7),VLOOKUP(E415,$C$14:$L$513,10,FALSE),IF(D415='Gear Train '!$Q$3,"-",IF(F415='Gear Train '!$Q$3,1,H415/VLOOKUP(E415,$P$14:$S$513,4,FALSE)))))</f>
        <v/>
      </c>
      <c r="M415" s="23" t="str">
        <f t="shared" si="36"/>
        <v/>
      </c>
      <c r="N415" s="24" t="str">
        <f t="shared" si="37"/>
        <v/>
      </c>
      <c r="P415" s="18"/>
      <c r="Q415" s="18"/>
      <c r="R415" s="25"/>
      <c r="S415" s="25"/>
      <c r="T415" s="25"/>
      <c r="AF415" s="1"/>
      <c r="AG415" s="1"/>
    </row>
    <row r="416" spans="2:33">
      <c r="B416" s="17"/>
      <c r="C416" s="18"/>
      <c r="D416" s="19" t="str">
        <f t="shared" si="34"/>
        <v/>
      </c>
      <c r="E416" s="18"/>
      <c r="F416" s="21" t="str">
        <f t="shared" si="35"/>
        <v/>
      </c>
      <c r="G416" s="22" t="str">
        <f>IF(C416="","",IF(D416='Gear Train '!$Q$3,"-",VLOOKUP(C416,$P$14:$R$513,3,FALSE)))</f>
        <v/>
      </c>
      <c r="H416" s="22" t="str">
        <f>IF(C416="","",IF(OR(D416='Gear Train '!$Q$7,D416='Gear Train '!$Q$3,D416='Gear Train '!$Q$8),"-",VLOOKUP(C416,$P$14:$S$513,4,FALSE)))</f>
        <v/>
      </c>
      <c r="I416" s="23" t="str">
        <f>IF(C416="","",IF(OR(D416='Gear Train '!$Q$7,D416='Gear Train '!$Q$8,F416='Gear Train '!$Q$7),VLOOKUP(E416,$C$14:$L$513,7,FALSE),IF(D416='Gear Train '!$Q$3,VLOOKUP(C416,$P$14:$T$513,5,FALSE),VLOOKUP(E416,$C$14:$L$513,7,FALSE)*L416)))</f>
        <v/>
      </c>
      <c r="J416" s="23" t="str">
        <f>IF(C416="","",IF(OR(D416='Gear Train '!$Q$7,D416='Gear Train '!$Q$8,F416='Gear Train '!$Q$7),VLOOKUP(E416,$C$14:$L$513,8,FALSE),IF(D416='Gear Train '!$Q$3,E416/I416,VLOOKUP(E416,$C$14:$L$513,8,FALSE)/L416)))</f>
        <v/>
      </c>
      <c r="K416" s="23" t="str">
        <f t="shared" si="38"/>
        <v/>
      </c>
      <c r="L416" s="23" t="str">
        <f>IF(C416="","",IF(OR(D416='Gear Train '!$Q$7,D416='Gear Train '!$Q$8,F416='Gear Train '!$Q$7),VLOOKUP(E416,$C$14:$L$513,10,FALSE),IF(D416='Gear Train '!$Q$3,"-",IF(F416='Gear Train '!$Q$3,1,H416/VLOOKUP(E416,$P$14:$S$513,4,FALSE)))))</f>
        <v/>
      </c>
      <c r="M416" s="23" t="str">
        <f t="shared" si="36"/>
        <v/>
      </c>
      <c r="N416" s="24" t="str">
        <f t="shared" si="37"/>
        <v/>
      </c>
      <c r="P416" s="18"/>
      <c r="Q416" s="18"/>
      <c r="R416" s="25"/>
      <c r="S416" s="25"/>
      <c r="T416" s="25"/>
      <c r="AF416" s="1"/>
      <c r="AG416" s="1"/>
    </row>
    <row r="417" spans="2:33">
      <c r="B417" s="17"/>
      <c r="C417" s="18"/>
      <c r="D417" s="19" t="str">
        <f t="shared" si="34"/>
        <v/>
      </c>
      <c r="E417" s="18"/>
      <c r="F417" s="21" t="str">
        <f t="shared" si="35"/>
        <v/>
      </c>
      <c r="G417" s="22" t="str">
        <f>IF(C417="","",IF(D417='Gear Train '!$Q$3,"-",VLOOKUP(C417,$P$14:$R$513,3,FALSE)))</f>
        <v/>
      </c>
      <c r="H417" s="22" t="str">
        <f>IF(C417="","",IF(OR(D417='Gear Train '!$Q$7,D417='Gear Train '!$Q$3,D417='Gear Train '!$Q$8),"-",VLOOKUP(C417,$P$14:$S$513,4,FALSE)))</f>
        <v/>
      </c>
      <c r="I417" s="23" t="str">
        <f>IF(C417="","",IF(OR(D417='Gear Train '!$Q$7,D417='Gear Train '!$Q$8,F417='Gear Train '!$Q$7),VLOOKUP(E417,$C$14:$L$513,7,FALSE),IF(D417='Gear Train '!$Q$3,VLOOKUP(C417,$P$14:$T$513,5,FALSE),VLOOKUP(E417,$C$14:$L$513,7,FALSE)*L417)))</f>
        <v/>
      </c>
      <c r="J417" s="23" t="str">
        <f>IF(C417="","",IF(OR(D417='Gear Train '!$Q$7,D417='Gear Train '!$Q$8,F417='Gear Train '!$Q$7),VLOOKUP(E417,$C$14:$L$513,8,FALSE),IF(D417='Gear Train '!$Q$3,E417/I417,VLOOKUP(E417,$C$14:$L$513,8,FALSE)/L417)))</f>
        <v/>
      </c>
      <c r="K417" s="23" t="str">
        <f t="shared" si="38"/>
        <v/>
      </c>
      <c r="L417" s="23" t="str">
        <f>IF(C417="","",IF(OR(D417='Gear Train '!$Q$7,D417='Gear Train '!$Q$8,F417='Gear Train '!$Q$7),VLOOKUP(E417,$C$14:$L$513,10,FALSE),IF(D417='Gear Train '!$Q$3,"-",IF(F417='Gear Train '!$Q$3,1,H417/VLOOKUP(E417,$P$14:$S$513,4,FALSE)))))</f>
        <v/>
      </c>
      <c r="M417" s="23" t="str">
        <f t="shared" si="36"/>
        <v/>
      </c>
      <c r="N417" s="24" t="str">
        <f t="shared" si="37"/>
        <v/>
      </c>
      <c r="P417" s="18"/>
      <c r="Q417" s="18"/>
      <c r="R417" s="25"/>
      <c r="S417" s="25"/>
      <c r="T417" s="25"/>
      <c r="AF417" s="1"/>
      <c r="AG417" s="1"/>
    </row>
    <row r="418" spans="2:33">
      <c r="B418" s="17"/>
      <c r="C418" s="18"/>
      <c r="D418" s="19" t="str">
        <f t="shared" si="34"/>
        <v/>
      </c>
      <c r="E418" s="18"/>
      <c r="F418" s="21" t="str">
        <f t="shared" si="35"/>
        <v/>
      </c>
      <c r="G418" s="22" t="str">
        <f>IF(C418="","",IF(D418='Gear Train '!$Q$3,"-",VLOOKUP(C418,$P$14:$R$513,3,FALSE)))</f>
        <v/>
      </c>
      <c r="H418" s="22" t="str">
        <f>IF(C418="","",IF(OR(D418='Gear Train '!$Q$7,D418='Gear Train '!$Q$3,D418='Gear Train '!$Q$8),"-",VLOOKUP(C418,$P$14:$S$513,4,FALSE)))</f>
        <v/>
      </c>
      <c r="I418" s="23" t="str">
        <f>IF(C418="","",IF(OR(D418='Gear Train '!$Q$7,D418='Gear Train '!$Q$8,F418='Gear Train '!$Q$7),VLOOKUP(E418,$C$14:$L$513,7,FALSE),IF(D418='Gear Train '!$Q$3,VLOOKUP(C418,$P$14:$T$513,5,FALSE),VLOOKUP(E418,$C$14:$L$513,7,FALSE)*L418)))</f>
        <v/>
      </c>
      <c r="J418" s="23" t="str">
        <f>IF(C418="","",IF(OR(D418='Gear Train '!$Q$7,D418='Gear Train '!$Q$8,F418='Gear Train '!$Q$7),VLOOKUP(E418,$C$14:$L$513,8,FALSE),IF(D418='Gear Train '!$Q$3,E418/I418,VLOOKUP(E418,$C$14:$L$513,8,FALSE)/L418)))</f>
        <v/>
      </c>
      <c r="K418" s="23" t="str">
        <f t="shared" si="38"/>
        <v/>
      </c>
      <c r="L418" s="23" t="str">
        <f>IF(C418="","",IF(OR(D418='Gear Train '!$Q$7,D418='Gear Train '!$Q$8,F418='Gear Train '!$Q$7),VLOOKUP(E418,$C$14:$L$513,10,FALSE),IF(D418='Gear Train '!$Q$3,"-",IF(F418='Gear Train '!$Q$3,1,H418/VLOOKUP(E418,$P$14:$S$513,4,FALSE)))))</f>
        <v/>
      </c>
      <c r="M418" s="23" t="str">
        <f t="shared" si="36"/>
        <v/>
      </c>
      <c r="N418" s="24" t="str">
        <f t="shared" si="37"/>
        <v/>
      </c>
      <c r="P418" s="18"/>
      <c r="Q418" s="18"/>
      <c r="R418" s="25"/>
      <c r="S418" s="25"/>
      <c r="T418" s="25"/>
      <c r="AF418" s="1"/>
      <c r="AG418" s="1"/>
    </row>
    <row r="419" spans="2:33">
      <c r="B419" s="17"/>
      <c r="C419" s="18"/>
      <c r="D419" s="19" t="str">
        <f t="shared" si="34"/>
        <v/>
      </c>
      <c r="E419" s="18"/>
      <c r="F419" s="21" t="str">
        <f t="shared" si="35"/>
        <v/>
      </c>
      <c r="G419" s="22" t="str">
        <f>IF(C419="","",IF(D419='Gear Train '!$Q$3,"-",VLOOKUP(C419,$P$14:$R$513,3,FALSE)))</f>
        <v/>
      </c>
      <c r="H419" s="22" t="str">
        <f>IF(C419="","",IF(OR(D419='Gear Train '!$Q$7,D419='Gear Train '!$Q$3,D419='Gear Train '!$Q$8),"-",VLOOKUP(C419,$P$14:$S$513,4,FALSE)))</f>
        <v/>
      </c>
      <c r="I419" s="23" t="str">
        <f>IF(C419="","",IF(OR(D419='Gear Train '!$Q$7,D419='Gear Train '!$Q$8,F419='Gear Train '!$Q$7),VLOOKUP(E419,$C$14:$L$513,7,FALSE),IF(D419='Gear Train '!$Q$3,VLOOKUP(C419,$P$14:$T$513,5,FALSE),VLOOKUP(E419,$C$14:$L$513,7,FALSE)*L419)))</f>
        <v/>
      </c>
      <c r="J419" s="23" t="str">
        <f>IF(C419="","",IF(OR(D419='Gear Train '!$Q$7,D419='Gear Train '!$Q$8,F419='Gear Train '!$Q$7),VLOOKUP(E419,$C$14:$L$513,8,FALSE),IF(D419='Gear Train '!$Q$3,E419/I419,VLOOKUP(E419,$C$14:$L$513,8,FALSE)/L419)))</f>
        <v/>
      </c>
      <c r="K419" s="23" t="str">
        <f t="shared" si="38"/>
        <v/>
      </c>
      <c r="L419" s="23" t="str">
        <f>IF(C419="","",IF(OR(D419='Gear Train '!$Q$7,D419='Gear Train '!$Q$8,F419='Gear Train '!$Q$7),VLOOKUP(E419,$C$14:$L$513,10,FALSE),IF(D419='Gear Train '!$Q$3,"-",IF(F419='Gear Train '!$Q$3,1,H419/VLOOKUP(E419,$P$14:$S$513,4,FALSE)))))</f>
        <v/>
      </c>
      <c r="M419" s="23" t="str">
        <f t="shared" si="36"/>
        <v/>
      </c>
      <c r="N419" s="24" t="str">
        <f t="shared" si="37"/>
        <v/>
      </c>
      <c r="P419" s="18"/>
      <c r="Q419" s="18"/>
      <c r="R419" s="25"/>
      <c r="S419" s="25"/>
      <c r="T419" s="25"/>
      <c r="AF419" s="1"/>
      <c r="AG419" s="1"/>
    </row>
    <row r="420" spans="2:33">
      <c r="B420" s="17"/>
      <c r="C420" s="18"/>
      <c r="D420" s="19" t="str">
        <f t="shared" si="34"/>
        <v/>
      </c>
      <c r="E420" s="18"/>
      <c r="F420" s="21" t="str">
        <f t="shared" si="35"/>
        <v/>
      </c>
      <c r="G420" s="22" t="str">
        <f>IF(C420="","",IF(D420='Gear Train '!$Q$3,"-",VLOOKUP(C420,$P$14:$R$513,3,FALSE)))</f>
        <v/>
      </c>
      <c r="H420" s="22" t="str">
        <f>IF(C420="","",IF(OR(D420='Gear Train '!$Q$7,D420='Gear Train '!$Q$3,D420='Gear Train '!$Q$8),"-",VLOOKUP(C420,$P$14:$S$513,4,FALSE)))</f>
        <v/>
      </c>
      <c r="I420" s="23" t="str">
        <f>IF(C420="","",IF(OR(D420='Gear Train '!$Q$7,D420='Gear Train '!$Q$8,F420='Gear Train '!$Q$7),VLOOKUP(E420,$C$14:$L$513,7,FALSE),IF(D420='Gear Train '!$Q$3,VLOOKUP(C420,$P$14:$T$513,5,FALSE),VLOOKUP(E420,$C$14:$L$513,7,FALSE)*L420)))</f>
        <v/>
      </c>
      <c r="J420" s="23" t="str">
        <f>IF(C420="","",IF(OR(D420='Gear Train '!$Q$7,D420='Gear Train '!$Q$8,F420='Gear Train '!$Q$7),VLOOKUP(E420,$C$14:$L$513,8,FALSE),IF(D420='Gear Train '!$Q$3,E420/I420,VLOOKUP(E420,$C$14:$L$513,8,FALSE)/L420)))</f>
        <v/>
      </c>
      <c r="K420" s="23" t="str">
        <f t="shared" si="38"/>
        <v/>
      </c>
      <c r="L420" s="23" t="str">
        <f>IF(C420="","",IF(OR(D420='Gear Train '!$Q$7,D420='Gear Train '!$Q$8,F420='Gear Train '!$Q$7),VLOOKUP(E420,$C$14:$L$513,10,FALSE),IF(D420='Gear Train '!$Q$3,"-",IF(F420='Gear Train '!$Q$3,1,H420/VLOOKUP(E420,$P$14:$S$513,4,FALSE)))))</f>
        <v/>
      </c>
      <c r="M420" s="23" t="str">
        <f t="shared" si="36"/>
        <v/>
      </c>
      <c r="N420" s="24" t="str">
        <f t="shared" si="37"/>
        <v/>
      </c>
      <c r="P420" s="18"/>
      <c r="Q420" s="18"/>
      <c r="R420" s="25"/>
      <c r="S420" s="25"/>
      <c r="T420" s="25"/>
      <c r="AF420" s="1"/>
      <c r="AG420" s="1"/>
    </row>
    <row r="421" spans="2:33">
      <c r="B421" s="17"/>
      <c r="C421" s="18"/>
      <c r="D421" s="19" t="str">
        <f t="shared" si="34"/>
        <v/>
      </c>
      <c r="E421" s="18"/>
      <c r="F421" s="21" t="str">
        <f t="shared" si="35"/>
        <v/>
      </c>
      <c r="G421" s="22" t="str">
        <f>IF(C421="","",IF(D421='Gear Train '!$Q$3,"-",VLOOKUP(C421,$P$14:$R$513,3,FALSE)))</f>
        <v/>
      </c>
      <c r="H421" s="22" t="str">
        <f>IF(C421="","",IF(OR(D421='Gear Train '!$Q$7,D421='Gear Train '!$Q$3,D421='Gear Train '!$Q$8),"-",VLOOKUP(C421,$P$14:$S$513,4,FALSE)))</f>
        <v/>
      </c>
      <c r="I421" s="23" t="str">
        <f>IF(C421="","",IF(OR(D421='Gear Train '!$Q$7,D421='Gear Train '!$Q$8,F421='Gear Train '!$Q$7),VLOOKUP(E421,$C$14:$L$513,7,FALSE),IF(D421='Gear Train '!$Q$3,VLOOKUP(C421,$P$14:$T$513,5,FALSE),VLOOKUP(E421,$C$14:$L$513,7,FALSE)*L421)))</f>
        <v/>
      </c>
      <c r="J421" s="23" t="str">
        <f>IF(C421="","",IF(OR(D421='Gear Train '!$Q$7,D421='Gear Train '!$Q$8,F421='Gear Train '!$Q$7),VLOOKUP(E421,$C$14:$L$513,8,FALSE),IF(D421='Gear Train '!$Q$3,E421/I421,VLOOKUP(E421,$C$14:$L$513,8,FALSE)/L421)))</f>
        <v/>
      </c>
      <c r="K421" s="23" t="str">
        <f t="shared" si="38"/>
        <v/>
      </c>
      <c r="L421" s="23" t="str">
        <f>IF(C421="","",IF(OR(D421='Gear Train '!$Q$7,D421='Gear Train '!$Q$8,F421='Gear Train '!$Q$7),VLOOKUP(E421,$C$14:$L$513,10,FALSE),IF(D421='Gear Train '!$Q$3,"-",IF(F421='Gear Train '!$Q$3,1,H421/VLOOKUP(E421,$P$14:$S$513,4,FALSE)))))</f>
        <v/>
      </c>
      <c r="M421" s="23" t="str">
        <f t="shared" si="36"/>
        <v/>
      </c>
      <c r="N421" s="24" t="str">
        <f t="shared" si="37"/>
        <v/>
      </c>
      <c r="P421" s="18"/>
      <c r="Q421" s="18"/>
      <c r="R421" s="25"/>
      <c r="S421" s="25"/>
      <c r="T421" s="25"/>
      <c r="AF421" s="1"/>
      <c r="AG421" s="1"/>
    </row>
    <row r="422" spans="2:33">
      <c r="B422" s="17"/>
      <c r="C422" s="18"/>
      <c r="D422" s="19" t="str">
        <f t="shared" si="34"/>
        <v/>
      </c>
      <c r="E422" s="18"/>
      <c r="F422" s="21" t="str">
        <f t="shared" si="35"/>
        <v/>
      </c>
      <c r="G422" s="22" t="str">
        <f>IF(C422="","",IF(D422='Gear Train '!$Q$3,"-",VLOOKUP(C422,$P$14:$R$513,3,FALSE)))</f>
        <v/>
      </c>
      <c r="H422" s="22" t="str">
        <f>IF(C422="","",IF(OR(D422='Gear Train '!$Q$7,D422='Gear Train '!$Q$3,D422='Gear Train '!$Q$8),"-",VLOOKUP(C422,$P$14:$S$513,4,FALSE)))</f>
        <v/>
      </c>
      <c r="I422" s="23" t="str">
        <f>IF(C422="","",IF(OR(D422='Gear Train '!$Q$7,D422='Gear Train '!$Q$8,F422='Gear Train '!$Q$7),VLOOKUP(E422,$C$14:$L$513,7,FALSE),IF(D422='Gear Train '!$Q$3,VLOOKUP(C422,$P$14:$T$513,5,FALSE),VLOOKUP(E422,$C$14:$L$513,7,FALSE)*L422)))</f>
        <v/>
      </c>
      <c r="J422" s="23" t="str">
        <f>IF(C422="","",IF(OR(D422='Gear Train '!$Q$7,D422='Gear Train '!$Q$8,F422='Gear Train '!$Q$7),VLOOKUP(E422,$C$14:$L$513,8,FALSE),IF(D422='Gear Train '!$Q$3,E422/I422,VLOOKUP(E422,$C$14:$L$513,8,FALSE)/L422)))</f>
        <v/>
      </c>
      <c r="K422" s="23" t="str">
        <f t="shared" si="38"/>
        <v/>
      </c>
      <c r="L422" s="23" t="str">
        <f>IF(C422="","",IF(OR(D422='Gear Train '!$Q$7,D422='Gear Train '!$Q$8,F422='Gear Train '!$Q$7),VLOOKUP(E422,$C$14:$L$513,10,FALSE),IF(D422='Gear Train '!$Q$3,"-",IF(F422='Gear Train '!$Q$3,1,H422/VLOOKUP(E422,$P$14:$S$513,4,FALSE)))))</f>
        <v/>
      </c>
      <c r="M422" s="23" t="str">
        <f t="shared" si="36"/>
        <v/>
      </c>
      <c r="N422" s="24" t="str">
        <f t="shared" si="37"/>
        <v/>
      </c>
      <c r="P422" s="18"/>
      <c r="Q422" s="18"/>
      <c r="R422" s="25"/>
      <c r="S422" s="25"/>
      <c r="T422" s="25"/>
      <c r="AF422" s="1"/>
      <c r="AG422" s="1"/>
    </row>
    <row r="423" spans="2:33">
      <c r="B423" s="17"/>
      <c r="C423" s="18"/>
      <c r="D423" s="19" t="str">
        <f t="shared" si="34"/>
        <v/>
      </c>
      <c r="E423" s="18"/>
      <c r="F423" s="21" t="str">
        <f t="shared" si="35"/>
        <v/>
      </c>
      <c r="G423" s="22" t="str">
        <f>IF(C423="","",IF(D423='Gear Train '!$Q$3,"-",VLOOKUP(C423,$P$14:$R$513,3,FALSE)))</f>
        <v/>
      </c>
      <c r="H423" s="22" t="str">
        <f>IF(C423="","",IF(OR(D423='Gear Train '!$Q$7,D423='Gear Train '!$Q$3,D423='Gear Train '!$Q$8),"-",VLOOKUP(C423,$P$14:$S$513,4,FALSE)))</f>
        <v/>
      </c>
      <c r="I423" s="23" t="str">
        <f>IF(C423="","",IF(OR(D423='Gear Train '!$Q$7,D423='Gear Train '!$Q$8,F423='Gear Train '!$Q$7),VLOOKUP(E423,$C$14:$L$513,7,FALSE),IF(D423='Gear Train '!$Q$3,VLOOKUP(C423,$P$14:$T$513,5,FALSE),VLOOKUP(E423,$C$14:$L$513,7,FALSE)*L423)))</f>
        <v/>
      </c>
      <c r="J423" s="23" t="str">
        <f>IF(C423="","",IF(OR(D423='Gear Train '!$Q$7,D423='Gear Train '!$Q$8,F423='Gear Train '!$Q$7),VLOOKUP(E423,$C$14:$L$513,8,FALSE),IF(D423='Gear Train '!$Q$3,E423/I423,VLOOKUP(E423,$C$14:$L$513,8,FALSE)/L423)))</f>
        <v/>
      </c>
      <c r="K423" s="23" t="str">
        <f t="shared" si="38"/>
        <v/>
      </c>
      <c r="L423" s="23" t="str">
        <f>IF(C423="","",IF(OR(D423='Gear Train '!$Q$7,D423='Gear Train '!$Q$8,F423='Gear Train '!$Q$7),VLOOKUP(E423,$C$14:$L$513,10,FALSE),IF(D423='Gear Train '!$Q$3,"-",IF(F423='Gear Train '!$Q$3,1,H423/VLOOKUP(E423,$P$14:$S$513,4,FALSE)))))</f>
        <v/>
      </c>
      <c r="M423" s="23" t="str">
        <f t="shared" si="36"/>
        <v/>
      </c>
      <c r="N423" s="24" t="str">
        <f t="shared" si="37"/>
        <v/>
      </c>
      <c r="P423" s="18"/>
      <c r="Q423" s="18"/>
      <c r="R423" s="25"/>
      <c r="S423" s="25"/>
      <c r="T423" s="25"/>
      <c r="AF423" s="1"/>
      <c r="AG423" s="1"/>
    </row>
    <row r="424" spans="2:33">
      <c r="B424" s="17"/>
      <c r="C424" s="18"/>
      <c r="D424" s="19" t="str">
        <f t="shared" si="34"/>
        <v/>
      </c>
      <c r="E424" s="18"/>
      <c r="F424" s="21" t="str">
        <f t="shared" si="35"/>
        <v/>
      </c>
      <c r="G424" s="22" t="str">
        <f>IF(C424="","",IF(D424='Gear Train '!$Q$3,"-",VLOOKUP(C424,$P$14:$R$513,3,FALSE)))</f>
        <v/>
      </c>
      <c r="H424" s="22" t="str">
        <f>IF(C424="","",IF(OR(D424='Gear Train '!$Q$7,D424='Gear Train '!$Q$3,D424='Gear Train '!$Q$8),"-",VLOOKUP(C424,$P$14:$S$513,4,FALSE)))</f>
        <v/>
      </c>
      <c r="I424" s="23" t="str">
        <f>IF(C424="","",IF(OR(D424='Gear Train '!$Q$7,D424='Gear Train '!$Q$8,F424='Gear Train '!$Q$7),VLOOKUP(E424,$C$14:$L$513,7,FALSE),IF(D424='Gear Train '!$Q$3,VLOOKUP(C424,$P$14:$T$513,5,FALSE),VLOOKUP(E424,$C$14:$L$513,7,FALSE)*L424)))</f>
        <v/>
      </c>
      <c r="J424" s="23" t="str">
        <f>IF(C424="","",IF(OR(D424='Gear Train '!$Q$7,D424='Gear Train '!$Q$8,F424='Gear Train '!$Q$7),VLOOKUP(E424,$C$14:$L$513,8,FALSE),IF(D424='Gear Train '!$Q$3,E424/I424,VLOOKUP(E424,$C$14:$L$513,8,FALSE)/L424)))</f>
        <v/>
      </c>
      <c r="K424" s="23" t="str">
        <f t="shared" si="38"/>
        <v/>
      </c>
      <c r="L424" s="23" t="str">
        <f>IF(C424="","",IF(OR(D424='Gear Train '!$Q$7,D424='Gear Train '!$Q$8,F424='Gear Train '!$Q$7),VLOOKUP(E424,$C$14:$L$513,10,FALSE),IF(D424='Gear Train '!$Q$3,"-",IF(F424='Gear Train '!$Q$3,1,H424/VLOOKUP(E424,$P$14:$S$513,4,FALSE)))))</f>
        <v/>
      </c>
      <c r="M424" s="23" t="str">
        <f t="shared" si="36"/>
        <v/>
      </c>
      <c r="N424" s="24" t="str">
        <f t="shared" si="37"/>
        <v/>
      </c>
      <c r="P424" s="18"/>
      <c r="Q424" s="18"/>
      <c r="R424" s="25"/>
      <c r="S424" s="25"/>
      <c r="T424" s="25"/>
      <c r="AF424" s="1"/>
      <c r="AG424" s="1"/>
    </row>
    <row r="425" spans="2:33">
      <c r="B425" s="17"/>
      <c r="C425" s="18"/>
      <c r="D425" s="19" t="str">
        <f t="shared" si="34"/>
        <v/>
      </c>
      <c r="E425" s="18"/>
      <c r="F425" s="21" t="str">
        <f t="shared" si="35"/>
        <v/>
      </c>
      <c r="G425" s="22" t="str">
        <f>IF(C425="","",IF(D425='Gear Train '!$Q$3,"-",VLOOKUP(C425,$P$14:$R$513,3,FALSE)))</f>
        <v/>
      </c>
      <c r="H425" s="22" t="str">
        <f>IF(C425="","",IF(OR(D425='Gear Train '!$Q$7,D425='Gear Train '!$Q$3,D425='Gear Train '!$Q$8),"-",VLOOKUP(C425,$P$14:$S$513,4,FALSE)))</f>
        <v/>
      </c>
      <c r="I425" s="23" t="str">
        <f>IF(C425="","",IF(OR(D425='Gear Train '!$Q$7,D425='Gear Train '!$Q$8,F425='Gear Train '!$Q$7),VLOOKUP(E425,$C$14:$L$513,7,FALSE),IF(D425='Gear Train '!$Q$3,VLOOKUP(C425,$P$14:$T$513,5,FALSE),VLOOKUP(E425,$C$14:$L$513,7,FALSE)*L425)))</f>
        <v/>
      </c>
      <c r="J425" s="23" t="str">
        <f>IF(C425="","",IF(OR(D425='Gear Train '!$Q$7,D425='Gear Train '!$Q$8,F425='Gear Train '!$Q$7),VLOOKUP(E425,$C$14:$L$513,8,FALSE),IF(D425='Gear Train '!$Q$3,E425/I425,VLOOKUP(E425,$C$14:$L$513,8,FALSE)/L425)))</f>
        <v/>
      </c>
      <c r="K425" s="23" t="str">
        <f t="shared" si="38"/>
        <v/>
      </c>
      <c r="L425" s="23" t="str">
        <f>IF(C425="","",IF(OR(D425='Gear Train '!$Q$7,D425='Gear Train '!$Q$8,F425='Gear Train '!$Q$7),VLOOKUP(E425,$C$14:$L$513,10,FALSE),IF(D425='Gear Train '!$Q$3,"-",IF(F425='Gear Train '!$Q$3,1,H425/VLOOKUP(E425,$P$14:$S$513,4,FALSE)))))</f>
        <v/>
      </c>
      <c r="M425" s="23" t="str">
        <f t="shared" si="36"/>
        <v/>
      </c>
      <c r="N425" s="24" t="str">
        <f t="shared" si="37"/>
        <v/>
      </c>
      <c r="P425" s="18"/>
      <c r="Q425" s="18"/>
      <c r="R425" s="25"/>
      <c r="S425" s="25"/>
      <c r="T425" s="25"/>
      <c r="AF425" s="1"/>
      <c r="AG425" s="1"/>
    </row>
    <row r="426" spans="2:33">
      <c r="B426" s="17"/>
      <c r="C426" s="18"/>
      <c r="D426" s="19" t="str">
        <f t="shared" si="34"/>
        <v/>
      </c>
      <c r="E426" s="18"/>
      <c r="F426" s="21" t="str">
        <f t="shared" si="35"/>
        <v/>
      </c>
      <c r="G426" s="22" t="str">
        <f>IF(C426="","",IF(D426='Gear Train '!$Q$3,"-",VLOOKUP(C426,$P$14:$R$513,3,FALSE)))</f>
        <v/>
      </c>
      <c r="H426" s="22" t="str">
        <f>IF(C426="","",IF(OR(D426='Gear Train '!$Q$7,D426='Gear Train '!$Q$3,D426='Gear Train '!$Q$8),"-",VLOOKUP(C426,$P$14:$S$513,4,FALSE)))</f>
        <v/>
      </c>
      <c r="I426" s="23" t="str">
        <f>IF(C426="","",IF(OR(D426='Gear Train '!$Q$7,D426='Gear Train '!$Q$8,F426='Gear Train '!$Q$7),VLOOKUP(E426,$C$14:$L$513,7,FALSE),IF(D426='Gear Train '!$Q$3,VLOOKUP(C426,$P$14:$T$513,5,FALSE),VLOOKUP(E426,$C$14:$L$513,7,FALSE)*L426)))</f>
        <v/>
      </c>
      <c r="J426" s="23" t="str">
        <f>IF(C426="","",IF(OR(D426='Gear Train '!$Q$7,D426='Gear Train '!$Q$8,F426='Gear Train '!$Q$7),VLOOKUP(E426,$C$14:$L$513,8,FALSE),IF(D426='Gear Train '!$Q$3,E426/I426,VLOOKUP(E426,$C$14:$L$513,8,FALSE)/L426)))</f>
        <v/>
      </c>
      <c r="K426" s="23" t="str">
        <f t="shared" si="38"/>
        <v/>
      </c>
      <c r="L426" s="23" t="str">
        <f>IF(C426="","",IF(OR(D426='Gear Train '!$Q$7,D426='Gear Train '!$Q$8,F426='Gear Train '!$Q$7),VLOOKUP(E426,$C$14:$L$513,10,FALSE),IF(D426='Gear Train '!$Q$3,"-",IF(F426='Gear Train '!$Q$3,1,H426/VLOOKUP(E426,$P$14:$S$513,4,FALSE)))))</f>
        <v/>
      </c>
      <c r="M426" s="23" t="str">
        <f t="shared" si="36"/>
        <v/>
      </c>
      <c r="N426" s="24" t="str">
        <f t="shared" si="37"/>
        <v/>
      </c>
      <c r="P426" s="18"/>
      <c r="Q426" s="18"/>
      <c r="R426" s="25"/>
      <c r="S426" s="25"/>
      <c r="T426" s="25"/>
      <c r="AF426" s="1"/>
      <c r="AG426" s="1"/>
    </row>
    <row r="427" spans="2:33">
      <c r="B427" s="17"/>
      <c r="C427" s="18"/>
      <c r="D427" s="19" t="str">
        <f t="shared" si="34"/>
        <v/>
      </c>
      <c r="E427" s="18"/>
      <c r="F427" s="21" t="str">
        <f t="shared" si="35"/>
        <v/>
      </c>
      <c r="G427" s="22" t="str">
        <f>IF(C427="","",IF(D427='Gear Train '!$Q$3,"-",VLOOKUP(C427,$P$14:$R$513,3,FALSE)))</f>
        <v/>
      </c>
      <c r="H427" s="22" t="str">
        <f>IF(C427="","",IF(OR(D427='Gear Train '!$Q$7,D427='Gear Train '!$Q$3,D427='Gear Train '!$Q$8),"-",VLOOKUP(C427,$P$14:$S$513,4,FALSE)))</f>
        <v/>
      </c>
      <c r="I427" s="23" t="str">
        <f>IF(C427="","",IF(OR(D427='Gear Train '!$Q$7,D427='Gear Train '!$Q$8,F427='Gear Train '!$Q$7),VLOOKUP(E427,$C$14:$L$513,7,FALSE),IF(D427='Gear Train '!$Q$3,VLOOKUP(C427,$P$14:$T$513,5,FALSE),VLOOKUP(E427,$C$14:$L$513,7,FALSE)*L427)))</f>
        <v/>
      </c>
      <c r="J427" s="23" t="str">
        <f>IF(C427="","",IF(OR(D427='Gear Train '!$Q$7,D427='Gear Train '!$Q$8,F427='Gear Train '!$Q$7),VLOOKUP(E427,$C$14:$L$513,8,FALSE),IF(D427='Gear Train '!$Q$3,E427/I427,VLOOKUP(E427,$C$14:$L$513,8,FALSE)/L427)))</f>
        <v/>
      </c>
      <c r="K427" s="23" t="str">
        <f t="shared" si="38"/>
        <v/>
      </c>
      <c r="L427" s="23" t="str">
        <f>IF(C427="","",IF(OR(D427='Gear Train '!$Q$7,D427='Gear Train '!$Q$8,F427='Gear Train '!$Q$7),VLOOKUP(E427,$C$14:$L$513,10,FALSE),IF(D427='Gear Train '!$Q$3,"-",IF(F427='Gear Train '!$Q$3,1,H427/VLOOKUP(E427,$P$14:$S$513,4,FALSE)))))</f>
        <v/>
      </c>
      <c r="M427" s="23" t="str">
        <f t="shared" si="36"/>
        <v/>
      </c>
      <c r="N427" s="24" t="str">
        <f t="shared" si="37"/>
        <v/>
      </c>
      <c r="P427" s="18"/>
      <c r="Q427" s="18"/>
      <c r="R427" s="25"/>
      <c r="S427" s="25"/>
      <c r="T427" s="25"/>
      <c r="AF427" s="1"/>
      <c r="AG427" s="1"/>
    </row>
    <row r="428" spans="2:33">
      <c r="B428" s="17"/>
      <c r="C428" s="18"/>
      <c r="D428" s="19" t="str">
        <f t="shared" si="34"/>
        <v/>
      </c>
      <c r="E428" s="18"/>
      <c r="F428" s="21" t="str">
        <f t="shared" si="35"/>
        <v/>
      </c>
      <c r="G428" s="22" t="str">
        <f>IF(C428="","",IF(D428='Gear Train '!$Q$3,"-",VLOOKUP(C428,$P$14:$R$513,3,FALSE)))</f>
        <v/>
      </c>
      <c r="H428" s="22" t="str">
        <f>IF(C428="","",IF(OR(D428='Gear Train '!$Q$7,D428='Gear Train '!$Q$3,D428='Gear Train '!$Q$8),"-",VLOOKUP(C428,$P$14:$S$513,4,FALSE)))</f>
        <v/>
      </c>
      <c r="I428" s="23" t="str">
        <f>IF(C428="","",IF(OR(D428='Gear Train '!$Q$7,D428='Gear Train '!$Q$8,F428='Gear Train '!$Q$7),VLOOKUP(E428,$C$14:$L$513,7,FALSE),IF(D428='Gear Train '!$Q$3,VLOOKUP(C428,$P$14:$T$513,5,FALSE),VLOOKUP(E428,$C$14:$L$513,7,FALSE)*L428)))</f>
        <v/>
      </c>
      <c r="J428" s="23" t="str">
        <f>IF(C428="","",IF(OR(D428='Gear Train '!$Q$7,D428='Gear Train '!$Q$8,F428='Gear Train '!$Q$7),VLOOKUP(E428,$C$14:$L$513,8,FALSE),IF(D428='Gear Train '!$Q$3,E428/I428,VLOOKUP(E428,$C$14:$L$513,8,FALSE)/L428)))</f>
        <v/>
      </c>
      <c r="K428" s="23" t="str">
        <f t="shared" si="38"/>
        <v/>
      </c>
      <c r="L428" s="23" t="str">
        <f>IF(C428="","",IF(OR(D428='Gear Train '!$Q$7,D428='Gear Train '!$Q$8,F428='Gear Train '!$Q$7),VLOOKUP(E428,$C$14:$L$513,10,FALSE),IF(D428='Gear Train '!$Q$3,"-",IF(F428='Gear Train '!$Q$3,1,H428/VLOOKUP(E428,$P$14:$S$513,4,FALSE)))))</f>
        <v/>
      </c>
      <c r="M428" s="23" t="str">
        <f t="shared" si="36"/>
        <v/>
      </c>
      <c r="N428" s="24" t="str">
        <f t="shared" si="37"/>
        <v/>
      </c>
      <c r="P428" s="18"/>
      <c r="Q428" s="18"/>
      <c r="R428" s="25"/>
      <c r="S428" s="25"/>
      <c r="T428" s="25"/>
      <c r="AF428" s="1"/>
      <c r="AG428" s="1"/>
    </row>
    <row r="429" spans="2:33">
      <c r="B429" s="17"/>
      <c r="C429" s="18"/>
      <c r="D429" s="19" t="str">
        <f t="shared" si="34"/>
        <v/>
      </c>
      <c r="E429" s="18"/>
      <c r="F429" s="21" t="str">
        <f t="shared" si="35"/>
        <v/>
      </c>
      <c r="G429" s="22" t="str">
        <f>IF(C429="","",IF(D429='Gear Train '!$Q$3,"-",VLOOKUP(C429,$P$14:$R$513,3,FALSE)))</f>
        <v/>
      </c>
      <c r="H429" s="22" t="str">
        <f>IF(C429="","",IF(OR(D429='Gear Train '!$Q$7,D429='Gear Train '!$Q$3,D429='Gear Train '!$Q$8),"-",VLOOKUP(C429,$P$14:$S$513,4,FALSE)))</f>
        <v/>
      </c>
      <c r="I429" s="23" t="str">
        <f>IF(C429="","",IF(OR(D429='Gear Train '!$Q$7,D429='Gear Train '!$Q$8,F429='Gear Train '!$Q$7),VLOOKUP(E429,$C$14:$L$513,7,FALSE),IF(D429='Gear Train '!$Q$3,VLOOKUP(C429,$P$14:$T$513,5,FALSE),VLOOKUP(E429,$C$14:$L$513,7,FALSE)*L429)))</f>
        <v/>
      </c>
      <c r="J429" s="23" t="str">
        <f>IF(C429="","",IF(OR(D429='Gear Train '!$Q$7,D429='Gear Train '!$Q$8,F429='Gear Train '!$Q$7),VLOOKUP(E429,$C$14:$L$513,8,FALSE),IF(D429='Gear Train '!$Q$3,E429/I429,VLOOKUP(E429,$C$14:$L$513,8,FALSE)/L429)))</f>
        <v/>
      </c>
      <c r="K429" s="23" t="str">
        <f t="shared" si="38"/>
        <v/>
      </c>
      <c r="L429" s="23" t="str">
        <f>IF(C429="","",IF(OR(D429='Gear Train '!$Q$7,D429='Gear Train '!$Q$8,F429='Gear Train '!$Q$7),VLOOKUP(E429,$C$14:$L$513,10,FALSE),IF(D429='Gear Train '!$Q$3,"-",IF(F429='Gear Train '!$Q$3,1,H429/VLOOKUP(E429,$P$14:$S$513,4,FALSE)))))</f>
        <v/>
      </c>
      <c r="M429" s="23" t="str">
        <f t="shared" si="36"/>
        <v/>
      </c>
      <c r="N429" s="24" t="str">
        <f t="shared" si="37"/>
        <v/>
      </c>
      <c r="P429" s="18"/>
      <c r="Q429" s="18"/>
      <c r="R429" s="25"/>
      <c r="S429" s="25"/>
      <c r="T429" s="25"/>
      <c r="AF429" s="1"/>
      <c r="AG429" s="1"/>
    </row>
    <row r="430" spans="2:33">
      <c r="B430" s="17"/>
      <c r="C430" s="18"/>
      <c r="D430" s="19" t="str">
        <f t="shared" si="34"/>
        <v/>
      </c>
      <c r="E430" s="18"/>
      <c r="F430" s="21" t="str">
        <f t="shared" si="35"/>
        <v/>
      </c>
      <c r="G430" s="22" t="str">
        <f>IF(C430="","",IF(D430='Gear Train '!$Q$3,"-",VLOOKUP(C430,$P$14:$R$513,3,FALSE)))</f>
        <v/>
      </c>
      <c r="H430" s="22" t="str">
        <f>IF(C430="","",IF(OR(D430='Gear Train '!$Q$7,D430='Gear Train '!$Q$3,D430='Gear Train '!$Q$8),"-",VLOOKUP(C430,$P$14:$S$513,4,FALSE)))</f>
        <v/>
      </c>
      <c r="I430" s="23" t="str">
        <f>IF(C430="","",IF(OR(D430='Gear Train '!$Q$7,D430='Gear Train '!$Q$8,F430='Gear Train '!$Q$7),VLOOKUP(E430,$C$14:$L$513,7,FALSE),IF(D430='Gear Train '!$Q$3,VLOOKUP(C430,$P$14:$T$513,5,FALSE),VLOOKUP(E430,$C$14:$L$513,7,FALSE)*L430)))</f>
        <v/>
      </c>
      <c r="J430" s="23" t="str">
        <f>IF(C430="","",IF(OR(D430='Gear Train '!$Q$7,D430='Gear Train '!$Q$8,F430='Gear Train '!$Q$7),VLOOKUP(E430,$C$14:$L$513,8,FALSE),IF(D430='Gear Train '!$Q$3,E430/I430,VLOOKUP(E430,$C$14:$L$513,8,FALSE)/L430)))</f>
        <v/>
      </c>
      <c r="K430" s="23" t="str">
        <f t="shared" si="38"/>
        <v/>
      </c>
      <c r="L430" s="23" t="str">
        <f>IF(C430="","",IF(OR(D430='Gear Train '!$Q$7,D430='Gear Train '!$Q$8,F430='Gear Train '!$Q$7),VLOOKUP(E430,$C$14:$L$513,10,FALSE),IF(D430='Gear Train '!$Q$3,"-",IF(F430='Gear Train '!$Q$3,1,H430/VLOOKUP(E430,$P$14:$S$513,4,FALSE)))))</f>
        <v/>
      </c>
      <c r="M430" s="23" t="str">
        <f t="shared" si="36"/>
        <v/>
      </c>
      <c r="N430" s="24" t="str">
        <f t="shared" si="37"/>
        <v/>
      </c>
      <c r="P430" s="18"/>
      <c r="Q430" s="18"/>
      <c r="R430" s="25"/>
      <c r="S430" s="25"/>
      <c r="T430" s="25"/>
      <c r="AF430" s="1"/>
      <c r="AG430" s="1"/>
    </row>
    <row r="431" spans="2:33">
      <c r="B431" s="17"/>
      <c r="C431" s="18"/>
      <c r="D431" s="19" t="str">
        <f t="shared" si="34"/>
        <v/>
      </c>
      <c r="E431" s="18"/>
      <c r="F431" s="21" t="str">
        <f t="shared" si="35"/>
        <v/>
      </c>
      <c r="G431" s="22" t="str">
        <f>IF(C431="","",IF(D431='Gear Train '!$Q$3,"-",VLOOKUP(C431,$P$14:$R$513,3,FALSE)))</f>
        <v/>
      </c>
      <c r="H431" s="22" t="str">
        <f>IF(C431="","",IF(OR(D431='Gear Train '!$Q$7,D431='Gear Train '!$Q$3,D431='Gear Train '!$Q$8),"-",VLOOKUP(C431,$P$14:$S$513,4,FALSE)))</f>
        <v/>
      </c>
      <c r="I431" s="23" t="str">
        <f>IF(C431="","",IF(OR(D431='Gear Train '!$Q$7,D431='Gear Train '!$Q$8,F431='Gear Train '!$Q$7),VLOOKUP(E431,$C$14:$L$513,7,FALSE),IF(D431='Gear Train '!$Q$3,VLOOKUP(C431,$P$14:$T$513,5,FALSE),VLOOKUP(E431,$C$14:$L$513,7,FALSE)*L431)))</f>
        <v/>
      </c>
      <c r="J431" s="23" t="str">
        <f>IF(C431="","",IF(OR(D431='Gear Train '!$Q$7,D431='Gear Train '!$Q$8,F431='Gear Train '!$Q$7),VLOOKUP(E431,$C$14:$L$513,8,FALSE),IF(D431='Gear Train '!$Q$3,E431/I431,VLOOKUP(E431,$C$14:$L$513,8,FALSE)/L431)))</f>
        <v/>
      </c>
      <c r="K431" s="23" t="str">
        <f t="shared" si="38"/>
        <v/>
      </c>
      <c r="L431" s="23" t="str">
        <f>IF(C431="","",IF(OR(D431='Gear Train '!$Q$7,D431='Gear Train '!$Q$8,F431='Gear Train '!$Q$7),VLOOKUP(E431,$C$14:$L$513,10,FALSE),IF(D431='Gear Train '!$Q$3,"-",IF(F431='Gear Train '!$Q$3,1,H431/VLOOKUP(E431,$P$14:$S$513,4,FALSE)))))</f>
        <v/>
      </c>
      <c r="M431" s="23" t="str">
        <f t="shared" si="36"/>
        <v/>
      </c>
      <c r="N431" s="24" t="str">
        <f t="shared" si="37"/>
        <v/>
      </c>
      <c r="P431" s="18"/>
      <c r="Q431" s="18"/>
      <c r="R431" s="25"/>
      <c r="S431" s="25"/>
      <c r="T431" s="25"/>
      <c r="AF431" s="1"/>
      <c r="AG431" s="1"/>
    </row>
    <row r="432" spans="2:33">
      <c r="B432" s="17"/>
      <c r="C432" s="18"/>
      <c r="D432" s="19" t="str">
        <f t="shared" si="34"/>
        <v/>
      </c>
      <c r="E432" s="18"/>
      <c r="F432" s="21" t="str">
        <f t="shared" si="35"/>
        <v/>
      </c>
      <c r="G432" s="22" t="str">
        <f>IF(C432="","",IF(D432='Gear Train '!$Q$3,"-",VLOOKUP(C432,$P$14:$R$513,3,FALSE)))</f>
        <v/>
      </c>
      <c r="H432" s="22" t="str">
        <f>IF(C432="","",IF(OR(D432='Gear Train '!$Q$7,D432='Gear Train '!$Q$3,D432='Gear Train '!$Q$8),"-",VLOOKUP(C432,$P$14:$S$513,4,FALSE)))</f>
        <v/>
      </c>
      <c r="I432" s="23" t="str">
        <f>IF(C432="","",IF(OR(D432='Gear Train '!$Q$7,D432='Gear Train '!$Q$8,F432='Gear Train '!$Q$7),VLOOKUP(E432,$C$14:$L$513,7,FALSE),IF(D432='Gear Train '!$Q$3,VLOOKUP(C432,$P$14:$T$513,5,FALSE),VLOOKUP(E432,$C$14:$L$513,7,FALSE)*L432)))</f>
        <v/>
      </c>
      <c r="J432" s="23" t="str">
        <f>IF(C432="","",IF(OR(D432='Gear Train '!$Q$7,D432='Gear Train '!$Q$8,F432='Gear Train '!$Q$7),VLOOKUP(E432,$C$14:$L$513,8,FALSE),IF(D432='Gear Train '!$Q$3,E432/I432,VLOOKUP(E432,$C$14:$L$513,8,FALSE)/L432)))</f>
        <v/>
      </c>
      <c r="K432" s="23" t="str">
        <f t="shared" si="38"/>
        <v/>
      </c>
      <c r="L432" s="23" t="str">
        <f>IF(C432="","",IF(OR(D432='Gear Train '!$Q$7,D432='Gear Train '!$Q$8,F432='Gear Train '!$Q$7),VLOOKUP(E432,$C$14:$L$513,10,FALSE),IF(D432='Gear Train '!$Q$3,"-",IF(F432='Gear Train '!$Q$3,1,H432/VLOOKUP(E432,$P$14:$S$513,4,FALSE)))))</f>
        <v/>
      </c>
      <c r="M432" s="23" t="str">
        <f t="shared" si="36"/>
        <v/>
      </c>
      <c r="N432" s="24" t="str">
        <f t="shared" si="37"/>
        <v/>
      </c>
      <c r="P432" s="18"/>
      <c r="Q432" s="18"/>
      <c r="R432" s="25"/>
      <c r="S432" s="25"/>
      <c r="T432" s="25"/>
      <c r="AF432" s="1"/>
      <c r="AG432" s="1"/>
    </row>
    <row r="433" spans="2:33">
      <c r="B433" s="17"/>
      <c r="C433" s="18"/>
      <c r="D433" s="19" t="str">
        <f t="shared" si="34"/>
        <v/>
      </c>
      <c r="E433" s="18"/>
      <c r="F433" s="21" t="str">
        <f t="shared" si="35"/>
        <v/>
      </c>
      <c r="G433" s="22" t="str">
        <f>IF(C433="","",IF(D433='Gear Train '!$Q$3,"-",VLOOKUP(C433,$P$14:$R$513,3,FALSE)))</f>
        <v/>
      </c>
      <c r="H433" s="22" t="str">
        <f>IF(C433="","",IF(OR(D433='Gear Train '!$Q$7,D433='Gear Train '!$Q$3,D433='Gear Train '!$Q$8),"-",VLOOKUP(C433,$P$14:$S$513,4,FALSE)))</f>
        <v/>
      </c>
      <c r="I433" s="23" t="str">
        <f>IF(C433="","",IF(OR(D433='Gear Train '!$Q$7,D433='Gear Train '!$Q$8,F433='Gear Train '!$Q$7),VLOOKUP(E433,$C$14:$L$513,7,FALSE),IF(D433='Gear Train '!$Q$3,VLOOKUP(C433,$P$14:$T$513,5,FALSE),VLOOKUP(E433,$C$14:$L$513,7,FALSE)*L433)))</f>
        <v/>
      </c>
      <c r="J433" s="23" t="str">
        <f>IF(C433="","",IF(OR(D433='Gear Train '!$Q$7,D433='Gear Train '!$Q$8,F433='Gear Train '!$Q$7),VLOOKUP(E433,$C$14:$L$513,8,FALSE),IF(D433='Gear Train '!$Q$3,E433/I433,VLOOKUP(E433,$C$14:$L$513,8,FALSE)/L433)))</f>
        <v/>
      </c>
      <c r="K433" s="23" t="str">
        <f t="shared" si="38"/>
        <v/>
      </c>
      <c r="L433" s="23" t="str">
        <f>IF(C433="","",IF(OR(D433='Gear Train '!$Q$7,D433='Gear Train '!$Q$8,F433='Gear Train '!$Q$7),VLOOKUP(E433,$C$14:$L$513,10,FALSE),IF(D433='Gear Train '!$Q$3,"-",IF(F433='Gear Train '!$Q$3,1,H433/VLOOKUP(E433,$P$14:$S$513,4,FALSE)))))</f>
        <v/>
      </c>
      <c r="M433" s="23" t="str">
        <f t="shared" si="36"/>
        <v/>
      </c>
      <c r="N433" s="24" t="str">
        <f t="shared" si="37"/>
        <v/>
      </c>
      <c r="P433" s="18"/>
      <c r="Q433" s="18"/>
      <c r="R433" s="25"/>
      <c r="S433" s="25"/>
      <c r="T433" s="25"/>
      <c r="AF433" s="1"/>
      <c r="AG433" s="1"/>
    </row>
    <row r="434" spans="2:33">
      <c r="B434" s="17"/>
      <c r="C434" s="18"/>
      <c r="D434" s="19" t="str">
        <f t="shared" si="34"/>
        <v/>
      </c>
      <c r="E434" s="18"/>
      <c r="F434" s="21" t="str">
        <f t="shared" si="35"/>
        <v/>
      </c>
      <c r="G434" s="22" t="str">
        <f>IF(C434="","",IF(D434='Gear Train '!$Q$3,"-",VLOOKUP(C434,$P$14:$R$513,3,FALSE)))</f>
        <v/>
      </c>
      <c r="H434" s="22" t="str">
        <f>IF(C434="","",IF(OR(D434='Gear Train '!$Q$7,D434='Gear Train '!$Q$3,D434='Gear Train '!$Q$8),"-",VLOOKUP(C434,$P$14:$S$513,4,FALSE)))</f>
        <v/>
      </c>
      <c r="I434" s="23" t="str">
        <f>IF(C434="","",IF(OR(D434='Gear Train '!$Q$7,D434='Gear Train '!$Q$8,F434='Gear Train '!$Q$7),VLOOKUP(E434,$C$14:$L$513,7,FALSE),IF(D434='Gear Train '!$Q$3,VLOOKUP(C434,$P$14:$T$513,5,FALSE),VLOOKUP(E434,$C$14:$L$513,7,FALSE)*L434)))</f>
        <v/>
      </c>
      <c r="J434" s="23" t="str">
        <f>IF(C434="","",IF(OR(D434='Gear Train '!$Q$7,D434='Gear Train '!$Q$8,F434='Gear Train '!$Q$7),VLOOKUP(E434,$C$14:$L$513,8,FALSE),IF(D434='Gear Train '!$Q$3,E434/I434,VLOOKUP(E434,$C$14:$L$513,8,FALSE)/L434)))</f>
        <v/>
      </c>
      <c r="K434" s="23" t="str">
        <f t="shared" si="38"/>
        <v/>
      </c>
      <c r="L434" s="23" t="str">
        <f>IF(C434="","",IF(OR(D434='Gear Train '!$Q$7,D434='Gear Train '!$Q$8,F434='Gear Train '!$Q$7),VLOOKUP(E434,$C$14:$L$513,10,FALSE),IF(D434='Gear Train '!$Q$3,"-",IF(F434='Gear Train '!$Q$3,1,H434/VLOOKUP(E434,$P$14:$S$513,4,FALSE)))))</f>
        <v/>
      </c>
      <c r="M434" s="23" t="str">
        <f t="shared" si="36"/>
        <v/>
      </c>
      <c r="N434" s="24" t="str">
        <f t="shared" si="37"/>
        <v/>
      </c>
      <c r="P434" s="18"/>
      <c r="Q434" s="18"/>
      <c r="R434" s="25"/>
      <c r="S434" s="25"/>
      <c r="T434" s="25"/>
      <c r="AF434" s="1"/>
      <c r="AG434" s="1"/>
    </row>
    <row r="435" spans="2:33">
      <c r="B435" s="17"/>
      <c r="C435" s="18"/>
      <c r="D435" s="19" t="str">
        <f t="shared" si="34"/>
        <v/>
      </c>
      <c r="E435" s="18"/>
      <c r="F435" s="21" t="str">
        <f t="shared" si="35"/>
        <v/>
      </c>
      <c r="G435" s="22" t="str">
        <f>IF(C435="","",IF(D435='Gear Train '!$Q$3,"-",VLOOKUP(C435,$P$14:$R$513,3,FALSE)))</f>
        <v/>
      </c>
      <c r="H435" s="22" t="str">
        <f>IF(C435="","",IF(OR(D435='Gear Train '!$Q$7,D435='Gear Train '!$Q$3,D435='Gear Train '!$Q$8),"-",VLOOKUP(C435,$P$14:$S$513,4,FALSE)))</f>
        <v/>
      </c>
      <c r="I435" s="23" t="str">
        <f>IF(C435="","",IF(OR(D435='Gear Train '!$Q$7,D435='Gear Train '!$Q$8,F435='Gear Train '!$Q$7),VLOOKUP(E435,$C$14:$L$513,7,FALSE),IF(D435='Gear Train '!$Q$3,VLOOKUP(C435,$P$14:$T$513,5,FALSE),VLOOKUP(E435,$C$14:$L$513,7,FALSE)*L435)))</f>
        <v/>
      </c>
      <c r="J435" s="23" t="str">
        <f>IF(C435="","",IF(OR(D435='Gear Train '!$Q$7,D435='Gear Train '!$Q$8,F435='Gear Train '!$Q$7),VLOOKUP(E435,$C$14:$L$513,8,FALSE),IF(D435='Gear Train '!$Q$3,E435/I435,VLOOKUP(E435,$C$14:$L$513,8,FALSE)/L435)))</f>
        <v/>
      </c>
      <c r="K435" s="23" t="str">
        <f t="shared" si="38"/>
        <v/>
      </c>
      <c r="L435" s="23" t="str">
        <f>IF(C435="","",IF(OR(D435='Gear Train '!$Q$7,D435='Gear Train '!$Q$8,F435='Gear Train '!$Q$7),VLOOKUP(E435,$C$14:$L$513,10,FALSE),IF(D435='Gear Train '!$Q$3,"-",IF(F435='Gear Train '!$Q$3,1,H435/VLOOKUP(E435,$P$14:$S$513,4,FALSE)))))</f>
        <v/>
      </c>
      <c r="M435" s="23" t="str">
        <f t="shared" si="36"/>
        <v/>
      </c>
      <c r="N435" s="24" t="str">
        <f t="shared" si="37"/>
        <v/>
      </c>
      <c r="P435" s="18"/>
      <c r="Q435" s="18"/>
      <c r="R435" s="25"/>
      <c r="S435" s="25"/>
      <c r="T435" s="25"/>
      <c r="AF435" s="1"/>
      <c r="AG435" s="1"/>
    </row>
    <row r="436" spans="2:33">
      <c r="B436" s="17"/>
      <c r="C436" s="18"/>
      <c r="D436" s="19" t="str">
        <f t="shared" si="34"/>
        <v/>
      </c>
      <c r="E436" s="18"/>
      <c r="F436" s="21" t="str">
        <f t="shared" si="35"/>
        <v/>
      </c>
      <c r="G436" s="22" t="str">
        <f>IF(C436="","",IF(D436='Gear Train '!$Q$3,"-",VLOOKUP(C436,$P$14:$R$513,3,FALSE)))</f>
        <v/>
      </c>
      <c r="H436" s="22" t="str">
        <f>IF(C436="","",IF(OR(D436='Gear Train '!$Q$7,D436='Gear Train '!$Q$3,D436='Gear Train '!$Q$8),"-",VLOOKUP(C436,$P$14:$S$513,4,FALSE)))</f>
        <v/>
      </c>
      <c r="I436" s="23" t="str">
        <f>IF(C436="","",IF(OR(D436='Gear Train '!$Q$7,D436='Gear Train '!$Q$8,F436='Gear Train '!$Q$7),VLOOKUP(E436,$C$14:$L$513,7,FALSE),IF(D436='Gear Train '!$Q$3,VLOOKUP(C436,$P$14:$T$513,5,FALSE),VLOOKUP(E436,$C$14:$L$513,7,FALSE)*L436)))</f>
        <v/>
      </c>
      <c r="J436" s="23" t="str">
        <f>IF(C436="","",IF(OR(D436='Gear Train '!$Q$7,D436='Gear Train '!$Q$8,F436='Gear Train '!$Q$7),VLOOKUP(E436,$C$14:$L$513,8,FALSE),IF(D436='Gear Train '!$Q$3,E436/I436,VLOOKUP(E436,$C$14:$L$513,8,FALSE)/L436)))</f>
        <v/>
      </c>
      <c r="K436" s="23" t="str">
        <f t="shared" si="38"/>
        <v/>
      </c>
      <c r="L436" s="23" t="str">
        <f>IF(C436="","",IF(OR(D436='Gear Train '!$Q$7,D436='Gear Train '!$Q$8,F436='Gear Train '!$Q$7),VLOOKUP(E436,$C$14:$L$513,10,FALSE),IF(D436='Gear Train '!$Q$3,"-",IF(F436='Gear Train '!$Q$3,1,H436/VLOOKUP(E436,$P$14:$S$513,4,FALSE)))))</f>
        <v/>
      </c>
      <c r="M436" s="23" t="str">
        <f t="shared" si="36"/>
        <v/>
      </c>
      <c r="N436" s="24" t="str">
        <f t="shared" si="37"/>
        <v/>
      </c>
      <c r="P436" s="18"/>
      <c r="Q436" s="18"/>
      <c r="R436" s="25"/>
      <c r="S436" s="25"/>
      <c r="T436" s="25"/>
      <c r="AF436" s="1"/>
      <c r="AG436" s="1"/>
    </row>
    <row r="437" spans="2:33">
      <c r="B437" s="17"/>
      <c r="C437" s="18"/>
      <c r="D437" s="19" t="str">
        <f t="shared" si="34"/>
        <v/>
      </c>
      <c r="E437" s="18"/>
      <c r="F437" s="21" t="str">
        <f t="shared" si="35"/>
        <v/>
      </c>
      <c r="G437" s="22" t="str">
        <f>IF(C437="","",IF(D437='Gear Train '!$Q$3,"-",VLOOKUP(C437,$P$14:$R$513,3,FALSE)))</f>
        <v/>
      </c>
      <c r="H437" s="22" t="str">
        <f>IF(C437="","",IF(OR(D437='Gear Train '!$Q$7,D437='Gear Train '!$Q$3,D437='Gear Train '!$Q$8),"-",VLOOKUP(C437,$P$14:$S$513,4,FALSE)))</f>
        <v/>
      </c>
      <c r="I437" s="23" t="str">
        <f>IF(C437="","",IF(OR(D437='Gear Train '!$Q$7,D437='Gear Train '!$Q$8,F437='Gear Train '!$Q$7),VLOOKUP(E437,$C$14:$L$513,7,FALSE),IF(D437='Gear Train '!$Q$3,VLOOKUP(C437,$P$14:$T$513,5,FALSE),VLOOKUP(E437,$C$14:$L$513,7,FALSE)*L437)))</f>
        <v/>
      </c>
      <c r="J437" s="23" t="str">
        <f>IF(C437="","",IF(OR(D437='Gear Train '!$Q$7,D437='Gear Train '!$Q$8,F437='Gear Train '!$Q$7),VLOOKUP(E437,$C$14:$L$513,8,FALSE),IF(D437='Gear Train '!$Q$3,E437/I437,VLOOKUP(E437,$C$14:$L$513,8,FALSE)/L437)))</f>
        <v/>
      </c>
      <c r="K437" s="23" t="str">
        <f t="shared" si="38"/>
        <v/>
      </c>
      <c r="L437" s="23" t="str">
        <f>IF(C437="","",IF(OR(D437='Gear Train '!$Q$7,D437='Gear Train '!$Q$8,F437='Gear Train '!$Q$7),VLOOKUP(E437,$C$14:$L$513,10,FALSE),IF(D437='Gear Train '!$Q$3,"-",IF(F437='Gear Train '!$Q$3,1,H437/VLOOKUP(E437,$P$14:$S$513,4,FALSE)))))</f>
        <v/>
      </c>
      <c r="M437" s="23" t="str">
        <f t="shared" si="36"/>
        <v/>
      </c>
      <c r="N437" s="24" t="str">
        <f t="shared" si="37"/>
        <v/>
      </c>
      <c r="P437" s="18"/>
      <c r="Q437" s="18"/>
      <c r="R437" s="25"/>
      <c r="S437" s="25"/>
      <c r="T437" s="25"/>
      <c r="AF437" s="1"/>
      <c r="AG437" s="1"/>
    </row>
    <row r="438" spans="2:33">
      <c r="B438" s="17"/>
      <c r="C438" s="18"/>
      <c r="D438" s="19" t="str">
        <f t="shared" si="34"/>
        <v/>
      </c>
      <c r="E438" s="18"/>
      <c r="F438" s="21" t="str">
        <f t="shared" si="35"/>
        <v/>
      </c>
      <c r="G438" s="22" t="str">
        <f>IF(C438="","",IF(D438='Gear Train '!$Q$3,"-",VLOOKUP(C438,$P$14:$R$513,3,FALSE)))</f>
        <v/>
      </c>
      <c r="H438" s="22" t="str">
        <f>IF(C438="","",IF(OR(D438='Gear Train '!$Q$7,D438='Gear Train '!$Q$3,D438='Gear Train '!$Q$8),"-",VLOOKUP(C438,$P$14:$S$513,4,FALSE)))</f>
        <v/>
      </c>
      <c r="I438" s="23" t="str">
        <f>IF(C438="","",IF(OR(D438='Gear Train '!$Q$7,D438='Gear Train '!$Q$8,F438='Gear Train '!$Q$7),VLOOKUP(E438,$C$14:$L$513,7,FALSE),IF(D438='Gear Train '!$Q$3,VLOOKUP(C438,$P$14:$T$513,5,FALSE),VLOOKUP(E438,$C$14:$L$513,7,FALSE)*L438)))</f>
        <v/>
      </c>
      <c r="J438" s="23" t="str">
        <f>IF(C438="","",IF(OR(D438='Gear Train '!$Q$7,D438='Gear Train '!$Q$8,F438='Gear Train '!$Q$7),VLOOKUP(E438,$C$14:$L$513,8,FALSE),IF(D438='Gear Train '!$Q$3,E438/I438,VLOOKUP(E438,$C$14:$L$513,8,FALSE)/L438)))</f>
        <v/>
      </c>
      <c r="K438" s="23" t="str">
        <f t="shared" si="38"/>
        <v/>
      </c>
      <c r="L438" s="23" t="str">
        <f>IF(C438="","",IF(OR(D438='Gear Train '!$Q$7,D438='Gear Train '!$Q$8,F438='Gear Train '!$Q$7),VLOOKUP(E438,$C$14:$L$513,10,FALSE),IF(D438='Gear Train '!$Q$3,"-",IF(F438='Gear Train '!$Q$3,1,H438/VLOOKUP(E438,$P$14:$S$513,4,FALSE)))))</f>
        <v/>
      </c>
      <c r="M438" s="23" t="str">
        <f t="shared" si="36"/>
        <v/>
      </c>
      <c r="N438" s="24" t="str">
        <f t="shared" si="37"/>
        <v/>
      </c>
      <c r="P438" s="18"/>
      <c r="Q438" s="18"/>
      <c r="R438" s="25"/>
      <c r="S438" s="25"/>
      <c r="T438" s="25"/>
      <c r="AF438" s="1"/>
      <c r="AG438" s="1"/>
    </row>
    <row r="439" spans="2:33">
      <c r="B439" s="17"/>
      <c r="C439" s="18"/>
      <c r="D439" s="19" t="str">
        <f t="shared" si="34"/>
        <v/>
      </c>
      <c r="E439" s="18"/>
      <c r="F439" s="21" t="str">
        <f t="shared" si="35"/>
        <v/>
      </c>
      <c r="G439" s="22" t="str">
        <f>IF(C439="","",IF(D439='Gear Train '!$Q$3,"-",VLOOKUP(C439,$P$14:$R$513,3,FALSE)))</f>
        <v/>
      </c>
      <c r="H439" s="22" t="str">
        <f>IF(C439="","",IF(OR(D439='Gear Train '!$Q$7,D439='Gear Train '!$Q$3,D439='Gear Train '!$Q$8),"-",VLOOKUP(C439,$P$14:$S$513,4,FALSE)))</f>
        <v/>
      </c>
      <c r="I439" s="23" t="str">
        <f>IF(C439="","",IF(OR(D439='Gear Train '!$Q$7,D439='Gear Train '!$Q$8,F439='Gear Train '!$Q$7),VLOOKUP(E439,$C$14:$L$513,7,FALSE),IF(D439='Gear Train '!$Q$3,VLOOKUP(C439,$P$14:$T$513,5,FALSE),VLOOKUP(E439,$C$14:$L$513,7,FALSE)*L439)))</f>
        <v/>
      </c>
      <c r="J439" s="23" t="str">
        <f>IF(C439="","",IF(OR(D439='Gear Train '!$Q$7,D439='Gear Train '!$Q$8,F439='Gear Train '!$Q$7),VLOOKUP(E439,$C$14:$L$513,8,FALSE),IF(D439='Gear Train '!$Q$3,E439/I439,VLOOKUP(E439,$C$14:$L$513,8,FALSE)/L439)))</f>
        <v/>
      </c>
      <c r="K439" s="23" t="str">
        <f t="shared" si="38"/>
        <v/>
      </c>
      <c r="L439" s="23" t="str">
        <f>IF(C439="","",IF(OR(D439='Gear Train '!$Q$7,D439='Gear Train '!$Q$8,F439='Gear Train '!$Q$7),VLOOKUP(E439,$C$14:$L$513,10,FALSE),IF(D439='Gear Train '!$Q$3,"-",IF(F439='Gear Train '!$Q$3,1,H439/VLOOKUP(E439,$P$14:$S$513,4,FALSE)))))</f>
        <v/>
      </c>
      <c r="M439" s="23" t="str">
        <f t="shared" si="36"/>
        <v/>
      </c>
      <c r="N439" s="24" t="str">
        <f t="shared" si="37"/>
        <v/>
      </c>
      <c r="P439" s="18"/>
      <c r="Q439" s="18"/>
      <c r="R439" s="25"/>
      <c r="S439" s="25"/>
      <c r="T439" s="25"/>
      <c r="AF439" s="1"/>
      <c r="AG439" s="1"/>
    </row>
    <row r="440" spans="2:33">
      <c r="B440" s="17"/>
      <c r="C440" s="18"/>
      <c r="D440" s="19" t="str">
        <f t="shared" si="34"/>
        <v/>
      </c>
      <c r="E440" s="18"/>
      <c r="F440" s="21" t="str">
        <f t="shared" si="35"/>
        <v/>
      </c>
      <c r="G440" s="22" t="str">
        <f>IF(C440="","",IF(D440='Gear Train '!$Q$3,"-",VLOOKUP(C440,$P$14:$R$513,3,FALSE)))</f>
        <v/>
      </c>
      <c r="H440" s="22" t="str">
        <f>IF(C440="","",IF(OR(D440='Gear Train '!$Q$7,D440='Gear Train '!$Q$3,D440='Gear Train '!$Q$8),"-",VLOOKUP(C440,$P$14:$S$513,4,FALSE)))</f>
        <v/>
      </c>
      <c r="I440" s="23" t="str">
        <f>IF(C440="","",IF(OR(D440='Gear Train '!$Q$7,D440='Gear Train '!$Q$8,F440='Gear Train '!$Q$7),VLOOKUP(E440,$C$14:$L$513,7,FALSE),IF(D440='Gear Train '!$Q$3,VLOOKUP(C440,$P$14:$T$513,5,FALSE),VLOOKUP(E440,$C$14:$L$513,7,FALSE)*L440)))</f>
        <v/>
      </c>
      <c r="J440" s="23" t="str">
        <f>IF(C440="","",IF(OR(D440='Gear Train '!$Q$7,D440='Gear Train '!$Q$8,F440='Gear Train '!$Q$7),VLOOKUP(E440,$C$14:$L$513,8,FALSE),IF(D440='Gear Train '!$Q$3,E440/I440,VLOOKUP(E440,$C$14:$L$513,8,FALSE)/L440)))</f>
        <v/>
      </c>
      <c r="K440" s="23" t="str">
        <f t="shared" si="38"/>
        <v/>
      </c>
      <c r="L440" s="23" t="str">
        <f>IF(C440="","",IF(OR(D440='Gear Train '!$Q$7,D440='Gear Train '!$Q$8,F440='Gear Train '!$Q$7),VLOOKUP(E440,$C$14:$L$513,10,FALSE),IF(D440='Gear Train '!$Q$3,"-",IF(F440='Gear Train '!$Q$3,1,H440/VLOOKUP(E440,$P$14:$S$513,4,FALSE)))))</f>
        <v/>
      </c>
      <c r="M440" s="23" t="str">
        <f t="shared" si="36"/>
        <v/>
      </c>
      <c r="N440" s="24" t="str">
        <f t="shared" si="37"/>
        <v/>
      </c>
      <c r="P440" s="18"/>
      <c r="Q440" s="18"/>
      <c r="R440" s="25"/>
      <c r="S440" s="25"/>
      <c r="T440" s="25"/>
      <c r="AF440" s="1"/>
      <c r="AG440" s="1"/>
    </row>
    <row r="441" spans="2:33">
      <c r="B441" s="17"/>
      <c r="C441" s="18"/>
      <c r="D441" s="19" t="str">
        <f t="shared" si="34"/>
        <v/>
      </c>
      <c r="E441" s="18"/>
      <c r="F441" s="21" t="str">
        <f t="shared" si="35"/>
        <v/>
      </c>
      <c r="G441" s="22" t="str">
        <f>IF(C441="","",IF(D441='Gear Train '!$Q$3,"-",VLOOKUP(C441,$P$14:$R$513,3,FALSE)))</f>
        <v/>
      </c>
      <c r="H441" s="22" t="str">
        <f>IF(C441="","",IF(OR(D441='Gear Train '!$Q$7,D441='Gear Train '!$Q$3,D441='Gear Train '!$Q$8),"-",VLOOKUP(C441,$P$14:$S$513,4,FALSE)))</f>
        <v/>
      </c>
      <c r="I441" s="23" t="str">
        <f>IF(C441="","",IF(OR(D441='Gear Train '!$Q$7,D441='Gear Train '!$Q$8,F441='Gear Train '!$Q$7),VLOOKUP(E441,$C$14:$L$513,7,FALSE),IF(D441='Gear Train '!$Q$3,VLOOKUP(C441,$P$14:$T$513,5,FALSE),VLOOKUP(E441,$C$14:$L$513,7,FALSE)*L441)))</f>
        <v/>
      </c>
      <c r="J441" s="23" t="str">
        <f>IF(C441="","",IF(OR(D441='Gear Train '!$Q$7,D441='Gear Train '!$Q$8,F441='Gear Train '!$Q$7),VLOOKUP(E441,$C$14:$L$513,8,FALSE),IF(D441='Gear Train '!$Q$3,E441/I441,VLOOKUP(E441,$C$14:$L$513,8,FALSE)/L441)))</f>
        <v/>
      </c>
      <c r="K441" s="23" t="str">
        <f t="shared" si="38"/>
        <v/>
      </c>
      <c r="L441" s="23" t="str">
        <f>IF(C441="","",IF(OR(D441='Gear Train '!$Q$7,D441='Gear Train '!$Q$8,F441='Gear Train '!$Q$7),VLOOKUP(E441,$C$14:$L$513,10,FALSE),IF(D441='Gear Train '!$Q$3,"-",IF(F441='Gear Train '!$Q$3,1,H441/VLOOKUP(E441,$P$14:$S$513,4,FALSE)))))</f>
        <v/>
      </c>
      <c r="M441" s="23" t="str">
        <f t="shared" si="36"/>
        <v/>
      </c>
      <c r="N441" s="24" t="str">
        <f t="shared" si="37"/>
        <v/>
      </c>
      <c r="P441" s="18"/>
      <c r="Q441" s="18"/>
      <c r="R441" s="25"/>
      <c r="S441" s="25"/>
      <c r="T441" s="25"/>
      <c r="AF441" s="1"/>
      <c r="AG441" s="1"/>
    </row>
    <row r="442" spans="2:33">
      <c r="B442" s="17"/>
      <c r="C442" s="18"/>
      <c r="D442" s="19" t="str">
        <f t="shared" si="34"/>
        <v/>
      </c>
      <c r="E442" s="18"/>
      <c r="F442" s="21" t="str">
        <f t="shared" si="35"/>
        <v/>
      </c>
      <c r="G442" s="22" t="str">
        <f>IF(C442="","",IF(D442='Gear Train '!$Q$3,"-",VLOOKUP(C442,$P$14:$R$513,3,FALSE)))</f>
        <v/>
      </c>
      <c r="H442" s="22" t="str">
        <f>IF(C442="","",IF(OR(D442='Gear Train '!$Q$7,D442='Gear Train '!$Q$3,D442='Gear Train '!$Q$8),"-",VLOOKUP(C442,$P$14:$S$513,4,FALSE)))</f>
        <v/>
      </c>
      <c r="I442" s="23" t="str">
        <f>IF(C442="","",IF(OR(D442='Gear Train '!$Q$7,D442='Gear Train '!$Q$8,F442='Gear Train '!$Q$7),VLOOKUP(E442,$C$14:$L$513,7,FALSE),IF(D442='Gear Train '!$Q$3,VLOOKUP(C442,$P$14:$T$513,5,FALSE),VLOOKUP(E442,$C$14:$L$513,7,FALSE)*L442)))</f>
        <v/>
      </c>
      <c r="J442" s="23" t="str">
        <f>IF(C442="","",IF(OR(D442='Gear Train '!$Q$7,D442='Gear Train '!$Q$8,F442='Gear Train '!$Q$7),VLOOKUP(E442,$C$14:$L$513,8,FALSE),IF(D442='Gear Train '!$Q$3,E442/I442,VLOOKUP(E442,$C$14:$L$513,8,FALSE)/L442)))</f>
        <v/>
      </c>
      <c r="K442" s="23" t="str">
        <f t="shared" si="38"/>
        <v/>
      </c>
      <c r="L442" s="23" t="str">
        <f>IF(C442="","",IF(OR(D442='Gear Train '!$Q$7,D442='Gear Train '!$Q$8,F442='Gear Train '!$Q$7),VLOOKUP(E442,$C$14:$L$513,10,FALSE),IF(D442='Gear Train '!$Q$3,"-",IF(F442='Gear Train '!$Q$3,1,H442/VLOOKUP(E442,$P$14:$S$513,4,FALSE)))))</f>
        <v/>
      </c>
      <c r="M442" s="23" t="str">
        <f t="shared" si="36"/>
        <v/>
      </c>
      <c r="N442" s="24" t="str">
        <f t="shared" si="37"/>
        <v/>
      </c>
      <c r="P442" s="18"/>
      <c r="Q442" s="18"/>
      <c r="R442" s="25"/>
      <c r="S442" s="25"/>
      <c r="T442" s="25"/>
      <c r="AF442" s="1"/>
      <c r="AG442" s="1"/>
    </row>
    <row r="443" spans="2:33">
      <c r="B443" s="17"/>
      <c r="C443" s="18"/>
      <c r="D443" s="19" t="str">
        <f t="shared" si="34"/>
        <v/>
      </c>
      <c r="E443" s="18"/>
      <c r="F443" s="21" t="str">
        <f t="shared" si="35"/>
        <v/>
      </c>
      <c r="G443" s="22" t="str">
        <f>IF(C443="","",IF(D443='Gear Train '!$Q$3,"-",VLOOKUP(C443,$P$14:$R$513,3,FALSE)))</f>
        <v/>
      </c>
      <c r="H443" s="22" t="str">
        <f>IF(C443="","",IF(OR(D443='Gear Train '!$Q$7,D443='Gear Train '!$Q$3,D443='Gear Train '!$Q$8),"-",VLOOKUP(C443,$P$14:$S$513,4,FALSE)))</f>
        <v/>
      </c>
      <c r="I443" s="23" t="str">
        <f>IF(C443="","",IF(OR(D443='Gear Train '!$Q$7,D443='Gear Train '!$Q$8,F443='Gear Train '!$Q$7),VLOOKUP(E443,$C$14:$L$513,7,FALSE),IF(D443='Gear Train '!$Q$3,VLOOKUP(C443,$P$14:$T$513,5,FALSE),VLOOKUP(E443,$C$14:$L$513,7,FALSE)*L443)))</f>
        <v/>
      </c>
      <c r="J443" s="23" t="str">
        <f>IF(C443="","",IF(OR(D443='Gear Train '!$Q$7,D443='Gear Train '!$Q$8,F443='Gear Train '!$Q$7),VLOOKUP(E443,$C$14:$L$513,8,FALSE),IF(D443='Gear Train '!$Q$3,E443/I443,VLOOKUP(E443,$C$14:$L$513,8,FALSE)/L443)))</f>
        <v/>
      </c>
      <c r="K443" s="23" t="str">
        <f t="shared" si="38"/>
        <v/>
      </c>
      <c r="L443" s="23" t="str">
        <f>IF(C443="","",IF(OR(D443='Gear Train '!$Q$7,D443='Gear Train '!$Q$8,F443='Gear Train '!$Q$7),VLOOKUP(E443,$C$14:$L$513,10,FALSE),IF(D443='Gear Train '!$Q$3,"-",IF(F443='Gear Train '!$Q$3,1,H443/VLOOKUP(E443,$P$14:$S$513,4,FALSE)))))</f>
        <v/>
      </c>
      <c r="M443" s="23" t="str">
        <f t="shared" si="36"/>
        <v/>
      </c>
      <c r="N443" s="24" t="str">
        <f t="shared" si="37"/>
        <v/>
      </c>
      <c r="P443" s="18"/>
      <c r="Q443" s="18"/>
      <c r="R443" s="25"/>
      <c r="S443" s="25"/>
      <c r="T443" s="25"/>
      <c r="AF443" s="1"/>
      <c r="AG443" s="1"/>
    </row>
    <row r="444" spans="2:33">
      <c r="B444" s="17"/>
      <c r="C444" s="18"/>
      <c r="D444" s="19" t="str">
        <f t="shared" si="34"/>
        <v/>
      </c>
      <c r="E444" s="18"/>
      <c r="F444" s="21" t="str">
        <f t="shared" si="35"/>
        <v/>
      </c>
      <c r="G444" s="22" t="str">
        <f>IF(C444="","",IF(D444='Gear Train '!$Q$3,"-",VLOOKUP(C444,$P$14:$R$513,3,FALSE)))</f>
        <v/>
      </c>
      <c r="H444" s="22" t="str">
        <f>IF(C444="","",IF(OR(D444='Gear Train '!$Q$7,D444='Gear Train '!$Q$3,D444='Gear Train '!$Q$8),"-",VLOOKUP(C444,$P$14:$S$513,4,FALSE)))</f>
        <v/>
      </c>
      <c r="I444" s="23" t="str">
        <f>IF(C444="","",IF(OR(D444='Gear Train '!$Q$7,D444='Gear Train '!$Q$8,F444='Gear Train '!$Q$7),VLOOKUP(E444,$C$14:$L$513,7,FALSE),IF(D444='Gear Train '!$Q$3,VLOOKUP(C444,$P$14:$T$513,5,FALSE),VLOOKUP(E444,$C$14:$L$513,7,FALSE)*L444)))</f>
        <v/>
      </c>
      <c r="J444" s="23" t="str">
        <f>IF(C444="","",IF(OR(D444='Gear Train '!$Q$7,D444='Gear Train '!$Q$8,F444='Gear Train '!$Q$7),VLOOKUP(E444,$C$14:$L$513,8,FALSE),IF(D444='Gear Train '!$Q$3,E444/I444,VLOOKUP(E444,$C$14:$L$513,8,FALSE)/L444)))</f>
        <v/>
      </c>
      <c r="K444" s="23" t="str">
        <f t="shared" si="38"/>
        <v/>
      </c>
      <c r="L444" s="23" t="str">
        <f>IF(C444="","",IF(OR(D444='Gear Train '!$Q$7,D444='Gear Train '!$Q$8,F444='Gear Train '!$Q$7),VLOOKUP(E444,$C$14:$L$513,10,FALSE),IF(D444='Gear Train '!$Q$3,"-",IF(F444='Gear Train '!$Q$3,1,H444/VLOOKUP(E444,$P$14:$S$513,4,FALSE)))))</f>
        <v/>
      </c>
      <c r="M444" s="23" t="str">
        <f t="shared" si="36"/>
        <v/>
      </c>
      <c r="N444" s="24" t="str">
        <f t="shared" si="37"/>
        <v/>
      </c>
      <c r="P444" s="18"/>
      <c r="Q444" s="18"/>
      <c r="R444" s="25"/>
      <c r="S444" s="25"/>
      <c r="T444" s="25"/>
      <c r="AF444" s="1"/>
      <c r="AG444" s="1"/>
    </row>
    <row r="445" spans="2:33">
      <c r="B445" s="17"/>
      <c r="C445" s="18"/>
      <c r="D445" s="19" t="str">
        <f t="shared" si="34"/>
        <v/>
      </c>
      <c r="E445" s="18"/>
      <c r="F445" s="21" t="str">
        <f t="shared" si="35"/>
        <v/>
      </c>
      <c r="G445" s="22" t="str">
        <f>IF(C445="","",IF(D445='Gear Train '!$Q$3,"-",VLOOKUP(C445,$P$14:$R$513,3,FALSE)))</f>
        <v/>
      </c>
      <c r="H445" s="22" t="str">
        <f>IF(C445="","",IF(OR(D445='Gear Train '!$Q$7,D445='Gear Train '!$Q$3,D445='Gear Train '!$Q$8),"-",VLOOKUP(C445,$P$14:$S$513,4,FALSE)))</f>
        <v/>
      </c>
      <c r="I445" s="23" t="str">
        <f>IF(C445="","",IF(OR(D445='Gear Train '!$Q$7,D445='Gear Train '!$Q$8,F445='Gear Train '!$Q$7),VLOOKUP(E445,$C$14:$L$513,7,FALSE),IF(D445='Gear Train '!$Q$3,VLOOKUP(C445,$P$14:$T$513,5,FALSE),VLOOKUP(E445,$C$14:$L$513,7,FALSE)*L445)))</f>
        <v/>
      </c>
      <c r="J445" s="23" t="str">
        <f>IF(C445="","",IF(OR(D445='Gear Train '!$Q$7,D445='Gear Train '!$Q$8,F445='Gear Train '!$Q$7),VLOOKUP(E445,$C$14:$L$513,8,FALSE),IF(D445='Gear Train '!$Q$3,E445/I445,VLOOKUP(E445,$C$14:$L$513,8,FALSE)/L445)))</f>
        <v/>
      </c>
      <c r="K445" s="23" t="str">
        <f t="shared" si="38"/>
        <v/>
      </c>
      <c r="L445" s="23" t="str">
        <f>IF(C445="","",IF(OR(D445='Gear Train '!$Q$7,D445='Gear Train '!$Q$8,F445='Gear Train '!$Q$7),VLOOKUP(E445,$C$14:$L$513,10,FALSE),IF(D445='Gear Train '!$Q$3,"-",IF(F445='Gear Train '!$Q$3,1,H445/VLOOKUP(E445,$P$14:$S$513,4,FALSE)))))</f>
        <v/>
      </c>
      <c r="M445" s="23" t="str">
        <f t="shared" si="36"/>
        <v/>
      </c>
      <c r="N445" s="24" t="str">
        <f t="shared" si="37"/>
        <v/>
      </c>
      <c r="P445" s="18"/>
      <c r="Q445" s="18"/>
      <c r="R445" s="25"/>
      <c r="S445" s="25"/>
      <c r="T445" s="25"/>
      <c r="AF445" s="1"/>
      <c r="AG445" s="1"/>
    </row>
    <row r="446" spans="2:33">
      <c r="B446" s="17"/>
      <c r="C446" s="18"/>
      <c r="D446" s="19" t="str">
        <f t="shared" si="34"/>
        <v/>
      </c>
      <c r="E446" s="18"/>
      <c r="F446" s="21" t="str">
        <f t="shared" si="35"/>
        <v/>
      </c>
      <c r="G446" s="22" t="str">
        <f>IF(C446="","",IF(D446='Gear Train '!$Q$3,"-",VLOOKUP(C446,$P$14:$R$513,3,FALSE)))</f>
        <v/>
      </c>
      <c r="H446" s="22" t="str">
        <f>IF(C446="","",IF(OR(D446='Gear Train '!$Q$7,D446='Gear Train '!$Q$3,D446='Gear Train '!$Q$8),"-",VLOOKUP(C446,$P$14:$S$513,4,FALSE)))</f>
        <v/>
      </c>
      <c r="I446" s="23" t="str">
        <f>IF(C446="","",IF(OR(D446='Gear Train '!$Q$7,D446='Gear Train '!$Q$8,F446='Gear Train '!$Q$7),VLOOKUP(E446,$C$14:$L$513,7,FALSE),IF(D446='Gear Train '!$Q$3,VLOOKUP(C446,$P$14:$T$513,5,FALSE),VLOOKUP(E446,$C$14:$L$513,7,FALSE)*L446)))</f>
        <v/>
      </c>
      <c r="J446" s="23" t="str">
        <f>IF(C446="","",IF(OR(D446='Gear Train '!$Q$7,D446='Gear Train '!$Q$8,F446='Gear Train '!$Q$7),VLOOKUP(E446,$C$14:$L$513,8,FALSE),IF(D446='Gear Train '!$Q$3,E446/I446,VLOOKUP(E446,$C$14:$L$513,8,FALSE)/L446)))</f>
        <v/>
      </c>
      <c r="K446" s="23" t="str">
        <f t="shared" si="38"/>
        <v/>
      </c>
      <c r="L446" s="23" t="str">
        <f>IF(C446="","",IF(OR(D446='Gear Train '!$Q$7,D446='Gear Train '!$Q$8,F446='Gear Train '!$Q$7),VLOOKUP(E446,$C$14:$L$513,10,FALSE),IF(D446='Gear Train '!$Q$3,"-",IF(F446='Gear Train '!$Q$3,1,H446/VLOOKUP(E446,$P$14:$S$513,4,FALSE)))))</f>
        <v/>
      </c>
      <c r="M446" s="23" t="str">
        <f t="shared" si="36"/>
        <v/>
      </c>
      <c r="N446" s="24" t="str">
        <f t="shared" si="37"/>
        <v/>
      </c>
      <c r="P446" s="18"/>
      <c r="Q446" s="18"/>
      <c r="R446" s="25"/>
      <c r="S446" s="25"/>
      <c r="T446" s="25"/>
      <c r="AF446" s="1"/>
      <c r="AG446" s="1"/>
    </row>
    <row r="447" spans="2:33">
      <c r="B447" s="17"/>
      <c r="C447" s="18"/>
      <c r="D447" s="19" t="str">
        <f t="shared" si="34"/>
        <v/>
      </c>
      <c r="E447" s="18"/>
      <c r="F447" s="21" t="str">
        <f t="shared" si="35"/>
        <v/>
      </c>
      <c r="G447" s="22" t="str">
        <f>IF(C447="","",IF(D447='Gear Train '!$Q$3,"-",VLOOKUP(C447,$P$14:$R$513,3,FALSE)))</f>
        <v/>
      </c>
      <c r="H447" s="22" t="str">
        <f>IF(C447="","",IF(OR(D447='Gear Train '!$Q$7,D447='Gear Train '!$Q$3,D447='Gear Train '!$Q$8),"-",VLOOKUP(C447,$P$14:$S$513,4,FALSE)))</f>
        <v/>
      </c>
      <c r="I447" s="23" t="str">
        <f>IF(C447="","",IF(OR(D447='Gear Train '!$Q$7,D447='Gear Train '!$Q$8,F447='Gear Train '!$Q$7),VLOOKUP(E447,$C$14:$L$513,7,FALSE),IF(D447='Gear Train '!$Q$3,VLOOKUP(C447,$P$14:$T$513,5,FALSE),VLOOKUP(E447,$C$14:$L$513,7,FALSE)*L447)))</f>
        <v/>
      </c>
      <c r="J447" s="23" t="str">
        <f>IF(C447="","",IF(OR(D447='Gear Train '!$Q$7,D447='Gear Train '!$Q$8,F447='Gear Train '!$Q$7),VLOOKUP(E447,$C$14:$L$513,8,FALSE),IF(D447='Gear Train '!$Q$3,E447/I447,VLOOKUP(E447,$C$14:$L$513,8,FALSE)/L447)))</f>
        <v/>
      </c>
      <c r="K447" s="23" t="str">
        <f t="shared" si="38"/>
        <v/>
      </c>
      <c r="L447" s="23" t="str">
        <f>IF(C447="","",IF(OR(D447='Gear Train '!$Q$7,D447='Gear Train '!$Q$8,F447='Gear Train '!$Q$7),VLOOKUP(E447,$C$14:$L$513,10,FALSE),IF(D447='Gear Train '!$Q$3,"-",IF(F447='Gear Train '!$Q$3,1,H447/VLOOKUP(E447,$P$14:$S$513,4,FALSE)))))</f>
        <v/>
      </c>
      <c r="M447" s="23" t="str">
        <f t="shared" si="36"/>
        <v/>
      </c>
      <c r="N447" s="24" t="str">
        <f t="shared" si="37"/>
        <v/>
      </c>
      <c r="P447" s="18"/>
      <c r="Q447" s="18"/>
      <c r="R447" s="25"/>
      <c r="S447" s="25"/>
      <c r="T447" s="25"/>
      <c r="AF447" s="1"/>
      <c r="AG447" s="1"/>
    </row>
    <row r="448" spans="2:33">
      <c r="B448" s="17"/>
      <c r="C448" s="18"/>
      <c r="D448" s="19" t="str">
        <f t="shared" si="34"/>
        <v/>
      </c>
      <c r="E448" s="18"/>
      <c r="F448" s="21" t="str">
        <f t="shared" si="35"/>
        <v/>
      </c>
      <c r="G448" s="22" t="str">
        <f>IF(C448="","",IF(D448='Gear Train '!$Q$3,"-",VLOOKUP(C448,$P$14:$R$513,3,FALSE)))</f>
        <v/>
      </c>
      <c r="H448" s="22" t="str">
        <f>IF(C448="","",IF(OR(D448='Gear Train '!$Q$7,D448='Gear Train '!$Q$3,D448='Gear Train '!$Q$8),"-",VLOOKUP(C448,$P$14:$S$513,4,FALSE)))</f>
        <v/>
      </c>
      <c r="I448" s="23" t="str">
        <f>IF(C448="","",IF(OR(D448='Gear Train '!$Q$7,D448='Gear Train '!$Q$8,F448='Gear Train '!$Q$7),VLOOKUP(E448,$C$14:$L$513,7,FALSE),IF(D448='Gear Train '!$Q$3,VLOOKUP(C448,$P$14:$T$513,5,FALSE),VLOOKUP(E448,$C$14:$L$513,7,FALSE)*L448)))</f>
        <v/>
      </c>
      <c r="J448" s="23" t="str">
        <f>IF(C448="","",IF(OR(D448='Gear Train '!$Q$7,D448='Gear Train '!$Q$8,F448='Gear Train '!$Q$7),VLOOKUP(E448,$C$14:$L$513,8,FALSE),IF(D448='Gear Train '!$Q$3,E448/I448,VLOOKUP(E448,$C$14:$L$513,8,FALSE)/L448)))</f>
        <v/>
      </c>
      <c r="K448" s="23" t="str">
        <f t="shared" si="38"/>
        <v/>
      </c>
      <c r="L448" s="23" t="str">
        <f>IF(C448="","",IF(OR(D448='Gear Train '!$Q$7,D448='Gear Train '!$Q$8,F448='Gear Train '!$Q$7),VLOOKUP(E448,$C$14:$L$513,10,FALSE),IF(D448='Gear Train '!$Q$3,"-",IF(F448='Gear Train '!$Q$3,1,H448/VLOOKUP(E448,$P$14:$S$513,4,FALSE)))))</f>
        <v/>
      </c>
      <c r="M448" s="23" t="str">
        <f t="shared" si="36"/>
        <v/>
      </c>
      <c r="N448" s="24" t="str">
        <f t="shared" si="37"/>
        <v/>
      </c>
      <c r="P448" s="18"/>
      <c r="Q448" s="18"/>
      <c r="R448" s="25"/>
      <c r="S448" s="25"/>
      <c r="T448" s="25"/>
      <c r="AF448" s="1"/>
      <c r="AG448" s="1"/>
    </row>
    <row r="449" spans="2:33">
      <c r="B449" s="17"/>
      <c r="C449" s="18"/>
      <c r="D449" s="19" t="str">
        <f t="shared" si="34"/>
        <v/>
      </c>
      <c r="E449" s="18"/>
      <c r="F449" s="21" t="str">
        <f t="shared" si="35"/>
        <v/>
      </c>
      <c r="G449" s="22" t="str">
        <f>IF(C449="","",IF(D449='Gear Train '!$Q$3,"-",VLOOKUP(C449,$P$14:$R$513,3,FALSE)))</f>
        <v/>
      </c>
      <c r="H449" s="22" t="str">
        <f>IF(C449="","",IF(OR(D449='Gear Train '!$Q$7,D449='Gear Train '!$Q$3,D449='Gear Train '!$Q$8),"-",VLOOKUP(C449,$P$14:$S$513,4,FALSE)))</f>
        <v/>
      </c>
      <c r="I449" s="23" t="str">
        <f>IF(C449="","",IF(OR(D449='Gear Train '!$Q$7,D449='Gear Train '!$Q$8,F449='Gear Train '!$Q$7),VLOOKUP(E449,$C$14:$L$513,7,FALSE),IF(D449='Gear Train '!$Q$3,VLOOKUP(C449,$P$14:$T$513,5,FALSE),VLOOKUP(E449,$C$14:$L$513,7,FALSE)*L449)))</f>
        <v/>
      </c>
      <c r="J449" s="23" t="str">
        <f>IF(C449="","",IF(OR(D449='Gear Train '!$Q$7,D449='Gear Train '!$Q$8,F449='Gear Train '!$Q$7),VLOOKUP(E449,$C$14:$L$513,8,FALSE),IF(D449='Gear Train '!$Q$3,E449/I449,VLOOKUP(E449,$C$14:$L$513,8,FALSE)/L449)))</f>
        <v/>
      </c>
      <c r="K449" s="23" t="str">
        <f t="shared" si="38"/>
        <v/>
      </c>
      <c r="L449" s="23" t="str">
        <f>IF(C449="","",IF(OR(D449='Gear Train '!$Q$7,D449='Gear Train '!$Q$8,F449='Gear Train '!$Q$7),VLOOKUP(E449,$C$14:$L$513,10,FALSE),IF(D449='Gear Train '!$Q$3,"-",IF(F449='Gear Train '!$Q$3,1,H449/VLOOKUP(E449,$P$14:$S$513,4,FALSE)))))</f>
        <v/>
      </c>
      <c r="M449" s="23" t="str">
        <f t="shared" si="36"/>
        <v/>
      </c>
      <c r="N449" s="24" t="str">
        <f t="shared" si="37"/>
        <v/>
      </c>
      <c r="P449" s="18"/>
      <c r="Q449" s="18"/>
      <c r="R449" s="25"/>
      <c r="S449" s="25"/>
      <c r="T449" s="25"/>
      <c r="AF449" s="1"/>
      <c r="AG449" s="1"/>
    </row>
    <row r="450" spans="2:33">
      <c r="B450" s="17"/>
      <c r="C450" s="18"/>
      <c r="D450" s="19" t="str">
        <f t="shared" si="34"/>
        <v/>
      </c>
      <c r="E450" s="18"/>
      <c r="F450" s="21" t="str">
        <f t="shared" si="35"/>
        <v/>
      </c>
      <c r="G450" s="22" t="str">
        <f>IF(C450="","",IF(D450='Gear Train '!$Q$3,"-",VLOOKUP(C450,$P$14:$R$513,3,FALSE)))</f>
        <v/>
      </c>
      <c r="H450" s="22" t="str">
        <f>IF(C450="","",IF(OR(D450='Gear Train '!$Q$7,D450='Gear Train '!$Q$3,D450='Gear Train '!$Q$8),"-",VLOOKUP(C450,$P$14:$S$513,4,FALSE)))</f>
        <v/>
      </c>
      <c r="I450" s="23" t="str">
        <f>IF(C450="","",IF(OR(D450='Gear Train '!$Q$7,D450='Gear Train '!$Q$8,F450='Gear Train '!$Q$7),VLOOKUP(E450,$C$14:$L$513,7,FALSE),IF(D450='Gear Train '!$Q$3,VLOOKUP(C450,$P$14:$T$513,5,FALSE),VLOOKUP(E450,$C$14:$L$513,7,FALSE)*L450)))</f>
        <v/>
      </c>
      <c r="J450" s="23" t="str">
        <f>IF(C450="","",IF(OR(D450='Gear Train '!$Q$7,D450='Gear Train '!$Q$8,F450='Gear Train '!$Q$7),VLOOKUP(E450,$C$14:$L$513,8,FALSE),IF(D450='Gear Train '!$Q$3,E450/I450,VLOOKUP(E450,$C$14:$L$513,8,FALSE)/L450)))</f>
        <v/>
      </c>
      <c r="K450" s="23" t="str">
        <f t="shared" si="38"/>
        <v/>
      </c>
      <c r="L450" s="23" t="str">
        <f>IF(C450="","",IF(OR(D450='Gear Train '!$Q$7,D450='Gear Train '!$Q$8,F450='Gear Train '!$Q$7),VLOOKUP(E450,$C$14:$L$513,10,FALSE),IF(D450='Gear Train '!$Q$3,"-",IF(F450='Gear Train '!$Q$3,1,H450/VLOOKUP(E450,$P$14:$S$513,4,FALSE)))))</f>
        <v/>
      </c>
      <c r="M450" s="23" t="str">
        <f t="shared" si="36"/>
        <v/>
      </c>
      <c r="N450" s="24" t="str">
        <f t="shared" si="37"/>
        <v/>
      </c>
      <c r="P450" s="18"/>
      <c r="Q450" s="18"/>
      <c r="R450" s="25"/>
      <c r="S450" s="25"/>
      <c r="T450" s="25"/>
      <c r="AF450" s="1"/>
      <c r="AG450" s="1"/>
    </row>
    <row r="451" spans="2:33">
      <c r="B451" s="17"/>
      <c r="C451" s="18"/>
      <c r="D451" s="19" t="str">
        <f t="shared" si="34"/>
        <v/>
      </c>
      <c r="E451" s="18"/>
      <c r="F451" s="21" t="str">
        <f t="shared" si="35"/>
        <v/>
      </c>
      <c r="G451" s="22" t="str">
        <f>IF(C451="","",IF(D451='Gear Train '!$Q$3,"-",VLOOKUP(C451,$P$14:$R$513,3,FALSE)))</f>
        <v/>
      </c>
      <c r="H451" s="22" t="str">
        <f>IF(C451="","",IF(OR(D451='Gear Train '!$Q$7,D451='Gear Train '!$Q$3,D451='Gear Train '!$Q$8),"-",VLOOKUP(C451,$P$14:$S$513,4,FALSE)))</f>
        <v/>
      </c>
      <c r="I451" s="23" t="str">
        <f>IF(C451="","",IF(OR(D451='Gear Train '!$Q$7,D451='Gear Train '!$Q$8,F451='Gear Train '!$Q$7),VLOOKUP(E451,$C$14:$L$513,7,FALSE),IF(D451='Gear Train '!$Q$3,VLOOKUP(C451,$P$14:$T$513,5,FALSE),VLOOKUP(E451,$C$14:$L$513,7,FALSE)*L451)))</f>
        <v/>
      </c>
      <c r="J451" s="23" t="str">
        <f>IF(C451="","",IF(OR(D451='Gear Train '!$Q$7,D451='Gear Train '!$Q$8,F451='Gear Train '!$Q$7),VLOOKUP(E451,$C$14:$L$513,8,FALSE),IF(D451='Gear Train '!$Q$3,E451/I451,VLOOKUP(E451,$C$14:$L$513,8,FALSE)/L451)))</f>
        <v/>
      </c>
      <c r="K451" s="23" t="str">
        <f t="shared" si="38"/>
        <v/>
      </c>
      <c r="L451" s="23" t="str">
        <f>IF(C451="","",IF(OR(D451='Gear Train '!$Q$7,D451='Gear Train '!$Q$8,F451='Gear Train '!$Q$7),VLOOKUP(E451,$C$14:$L$513,10,FALSE),IF(D451='Gear Train '!$Q$3,"-",IF(F451='Gear Train '!$Q$3,1,H451/VLOOKUP(E451,$P$14:$S$513,4,FALSE)))))</f>
        <v/>
      </c>
      <c r="M451" s="23" t="str">
        <f t="shared" si="36"/>
        <v/>
      </c>
      <c r="N451" s="24" t="str">
        <f t="shared" si="37"/>
        <v/>
      </c>
      <c r="P451" s="18"/>
      <c r="Q451" s="18"/>
      <c r="R451" s="25"/>
      <c r="S451" s="25"/>
      <c r="T451" s="25"/>
      <c r="AF451" s="1"/>
      <c r="AG451" s="1"/>
    </row>
    <row r="452" spans="2:33">
      <c r="B452" s="17"/>
      <c r="C452" s="18"/>
      <c r="D452" s="19" t="str">
        <f t="shared" si="34"/>
        <v/>
      </c>
      <c r="E452" s="18"/>
      <c r="F452" s="21" t="str">
        <f t="shared" si="35"/>
        <v/>
      </c>
      <c r="G452" s="22" t="str">
        <f>IF(C452="","",IF(D452='Gear Train '!$Q$3,"-",VLOOKUP(C452,$P$14:$R$513,3,FALSE)))</f>
        <v/>
      </c>
      <c r="H452" s="22" t="str">
        <f>IF(C452="","",IF(OR(D452='Gear Train '!$Q$7,D452='Gear Train '!$Q$3,D452='Gear Train '!$Q$8),"-",VLOOKUP(C452,$P$14:$S$513,4,FALSE)))</f>
        <v/>
      </c>
      <c r="I452" s="23" t="str">
        <f>IF(C452="","",IF(OR(D452='Gear Train '!$Q$7,D452='Gear Train '!$Q$8,F452='Gear Train '!$Q$7),VLOOKUP(E452,$C$14:$L$513,7,FALSE),IF(D452='Gear Train '!$Q$3,VLOOKUP(C452,$P$14:$T$513,5,FALSE),VLOOKUP(E452,$C$14:$L$513,7,FALSE)*L452)))</f>
        <v/>
      </c>
      <c r="J452" s="23" t="str">
        <f>IF(C452="","",IF(OR(D452='Gear Train '!$Q$7,D452='Gear Train '!$Q$8,F452='Gear Train '!$Q$7),VLOOKUP(E452,$C$14:$L$513,8,FALSE),IF(D452='Gear Train '!$Q$3,E452/I452,VLOOKUP(E452,$C$14:$L$513,8,FALSE)/L452)))</f>
        <v/>
      </c>
      <c r="K452" s="23" t="str">
        <f t="shared" si="38"/>
        <v/>
      </c>
      <c r="L452" s="23" t="str">
        <f>IF(C452="","",IF(OR(D452='Gear Train '!$Q$7,D452='Gear Train '!$Q$8,F452='Gear Train '!$Q$7),VLOOKUP(E452,$C$14:$L$513,10,FALSE),IF(D452='Gear Train '!$Q$3,"-",IF(F452='Gear Train '!$Q$3,1,H452/VLOOKUP(E452,$P$14:$S$513,4,FALSE)))))</f>
        <v/>
      </c>
      <c r="M452" s="23" t="str">
        <f t="shared" si="36"/>
        <v/>
      </c>
      <c r="N452" s="24" t="str">
        <f t="shared" si="37"/>
        <v/>
      </c>
      <c r="P452" s="18"/>
      <c r="Q452" s="18"/>
      <c r="R452" s="25"/>
      <c r="S452" s="25"/>
      <c r="T452" s="25"/>
      <c r="AF452" s="1"/>
      <c r="AG452" s="1"/>
    </row>
    <row r="453" spans="2:33">
      <c r="B453" s="17"/>
      <c r="C453" s="18"/>
      <c r="D453" s="19" t="str">
        <f t="shared" si="34"/>
        <v/>
      </c>
      <c r="E453" s="18"/>
      <c r="F453" s="21" t="str">
        <f t="shared" si="35"/>
        <v/>
      </c>
      <c r="G453" s="22" t="str">
        <f>IF(C453="","",IF(D453='Gear Train '!$Q$3,"-",VLOOKUP(C453,$P$14:$R$513,3,FALSE)))</f>
        <v/>
      </c>
      <c r="H453" s="22" t="str">
        <f>IF(C453="","",IF(OR(D453='Gear Train '!$Q$7,D453='Gear Train '!$Q$3,D453='Gear Train '!$Q$8),"-",VLOOKUP(C453,$P$14:$S$513,4,FALSE)))</f>
        <v/>
      </c>
      <c r="I453" s="23" t="str">
        <f>IF(C453="","",IF(OR(D453='Gear Train '!$Q$7,D453='Gear Train '!$Q$8,F453='Gear Train '!$Q$7),VLOOKUP(E453,$C$14:$L$513,7,FALSE),IF(D453='Gear Train '!$Q$3,VLOOKUP(C453,$P$14:$T$513,5,FALSE),VLOOKUP(E453,$C$14:$L$513,7,FALSE)*L453)))</f>
        <v/>
      </c>
      <c r="J453" s="23" t="str">
        <f>IF(C453="","",IF(OR(D453='Gear Train '!$Q$7,D453='Gear Train '!$Q$8,F453='Gear Train '!$Q$7),VLOOKUP(E453,$C$14:$L$513,8,FALSE),IF(D453='Gear Train '!$Q$3,E453/I453,VLOOKUP(E453,$C$14:$L$513,8,FALSE)/L453)))</f>
        <v/>
      </c>
      <c r="K453" s="23" t="str">
        <f t="shared" si="38"/>
        <v/>
      </c>
      <c r="L453" s="23" t="str">
        <f>IF(C453="","",IF(OR(D453='Gear Train '!$Q$7,D453='Gear Train '!$Q$8,F453='Gear Train '!$Q$7),VLOOKUP(E453,$C$14:$L$513,10,FALSE),IF(D453='Gear Train '!$Q$3,"-",IF(F453='Gear Train '!$Q$3,1,H453/VLOOKUP(E453,$P$14:$S$513,4,FALSE)))))</f>
        <v/>
      </c>
      <c r="M453" s="23" t="str">
        <f t="shared" si="36"/>
        <v/>
      </c>
      <c r="N453" s="24" t="str">
        <f t="shared" si="37"/>
        <v/>
      </c>
      <c r="P453" s="18"/>
      <c r="Q453" s="18"/>
      <c r="R453" s="25"/>
      <c r="S453" s="25"/>
      <c r="T453" s="25"/>
      <c r="AF453" s="1"/>
      <c r="AG453" s="1"/>
    </row>
    <row r="454" spans="2:33">
      <c r="B454" s="17"/>
      <c r="C454" s="18"/>
      <c r="D454" s="19" t="str">
        <f t="shared" si="34"/>
        <v/>
      </c>
      <c r="E454" s="18"/>
      <c r="F454" s="21" t="str">
        <f t="shared" si="35"/>
        <v/>
      </c>
      <c r="G454" s="22" t="str">
        <f>IF(C454="","",IF(D454='Gear Train '!$Q$3,"-",VLOOKUP(C454,$P$14:$R$513,3,FALSE)))</f>
        <v/>
      </c>
      <c r="H454" s="22" t="str">
        <f>IF(C454="","",IF(OR(D454='Gear Train '!$Q$7,D454='Gear Train '!$Q$3,D454='Gear Train '!$Q$8),"-",VLOOKUP(C454,$P$14:$S$513,4,FALSE)))</f>
        <v/>
      </c>
      <c r="I454" s="23" t="str">
        <f>IF(C454="","",IF(OR(D454='Gear Train '!$Q$7,D454='Gear Train '!$Q$8,F454='Gear Train '!$Q$7),VLOOKUP(E454,$C$14:$L$513,7,FALSE),IF(D454='Gear Train '!$Q$3,VLOOKUP(C454,$P$14:$T$513,5,FALSE),VLOOKUP(E454,$C$14:$L$513,7,FALSE)*L454)))</f>
        <v/>
      </c>
      <c r="J454" s="23" t="str">
        <f>IF(C454="","",IF(OR(D454='Gear Train '!$Q$7,D454='Gear Train '!$Q$8,F454='Gear Train '!$Q$7),VLOOKUP(E454,$C$14:$L$513,8,FALSE),IF(D454='Gear Train '!$Q$3,E454/I454,VLOOKUP(E454,$C$14:$L$513,8,FALSE)/L454)))</f>
        <v/>
      </c>
      <c r="K454" s="23" t="str">
        <f t="shared" si="38"/>
        <v/>
      </c>
      <c r="L454" s="23" t="str">
        <f>IF(C454="","",IF(OR(D454='Gear Train '!$Q$7,D454='Gear Train '!$Q$8,F454='Gear Train '!$Q$7),VLOOKUP(E454,$C$14:$L$513,10,FALSE),IF(D454='Gear Train '!$Q$3,"-",IF(F454='Gear Train '!$Q$3,1,H454/VLOOKUP(E454,$P$14:$S$513,4,FALSE)))))</f>
        <v/>
      </c>
      <c r="M454" s="23" t="str">
        <f t="shared" si="36"/>
        <v/>
      </c>
      <c r="N454" s="24" t="str">
        <f t="shared" si="37"/>
        <v/>
      </c>
      <c r="P454" s="18"/>
      <c r="Q454" s="18"/>
      <c r="R454" s="25"/>
      <c r="S454" s="25"/>
      <c r="T454" s="25"/>
      <c r="AF454" s="1"/>
      <c r="AG454" s="1"/>
    </row>
    <row r="455" spans="2:33">
      <c r="B455" s="17"/>
      <c r="C455" s="18"/>
      <c r="D455" s="19" t="str">
        <f t="shared" si="34"/>
        <v/>
      </c>
      <c r="E455" s="18"/>
      <c r="F455" s="21" t="str">
        <f t="shared" si="35"/>
        <v/>
      </c>
      <c r="G455" s="22" t="str">
        <f>IF(C455="","",IF(D455='Gear Train '!$Q$3,"-",VLOOKUP(C455,$P$14:$R$513,3,FALSE)))</f>
        <v/>
      </c>
      <c r="H455" s="22" t="str">
        <f>IF(C455="","",IF(OR(D455='Gear Train '!$Q$7,D455='Gear Train '!$Q$3,D455='Gear Train '!$Q$8),"-",VLOOKUP(C455,$P$14:$S$513,4,FALSE)))</f>
        <v/>
      </c>
      <c r="I455" s="23" t="str">
        <f>IF(C455="","",IF(OR(D455='Gear Train '!$Q$7,D455='Gear Train '!$Q$8,F455='Gear Train '!$Q$7),VLOOKUP(E455,$C$14:$L$513,7,FALSE),IF(D455='Gear Train '!$Q$3,VLOOKUP(C455,$P$14:$T$513,5,FALSE),VLOOKUP(E455,$C$14:$L$513,7,FALSE)*L455)))</f>
        <v/>
      </c>
      <c r="J455" s="23" t="str">
        <f>IF(C455="","",IF(OR(D455='Gear Train '!$Q$7,D455='Gear Train '!$Q$8,F455='Gear Train '!$Q$7),VLOOKUP(E455,$C$14:$L$513,8,FALSE),IF(D455='Gear Train '!$Q$3,E455/I455,VLOOKUP(E455,$C$14:$L$513,8,FALSE)/L455)))</f>
        <v/>
      </c>
      <c r="K455" s="23" t="str">
        <f t="shared" si="38"/>
        <v/>
      </c>
      <c r="L455" s="23" t="str">
        <f>IF(C455="","",IF(OR(D455='Gear Train '!$Q$7,D455='Gear Train '!$Q$8,F455='Gear Train '!$Q$7),VLOOKUP(E455,$C$14:$L$513,10,FALSE),IF(D455='Gear Train '!$Q$3,"-",IF(F455='Gear Train '!$Q$3,1,H455/VLOOKUP(E455,$P$14:$S$513,4,FALSE)))))</f>
        <v/>
      </c>
      <c r="M455" s="23" t="str">
        <f t="shared" si="36"/>
        <v/>
      </c>
      <c r="N455" s="24" t="str">
        <f t="shared" si="37"/>
        <v/>
      </c>
      <c r="P455" s="18"/>
      <c r="Q455" s="18"/>
      <c r="R455" s="25"/>
      <c r="S455" s="25"/>
      <c r="T455" s="25"/>
      <c r="AF455" s="1"/>
      <c r="AG455" s="1"/>
    </row>
    <row r="456" spans="2:33">
      <c r="B456" s="17"/>
      <c r="C456" s="18"/>
      <c r="D456" s="19" t="str">
        <f t="shared" si="34"/>
        <v/>
      </c>
      <c r="E456" s="18"/>
      <c r="F456" s="21" t="str">
        <f t="shared" si="35"/>
        <v/>
      </c>
      <c r="G456" s="22" t="str">
        <f>IF(C456="","",IF(D456='Gear Train '!$Q$3,"-",VLOOKUP(C456,$P$14:$R$513,3,FALSE)))</f>
        <v/>
      </c>
      <c r="H456" s="22" t="str">
        <f>IF(C456="","",IF(OR(D456='Gear Train '!$Q$7,D456='Gear Train '!$Q$3,D456='Gear Train '!$Q$8),"-",VLOOKUP(C456,$P$14:$S$513,4,FALSE)))</f>
        <v/>
      </c>
      <c r="I456" s="23" t="str">
        <f>IF(C456="","",IF(OR(D456='Gear Train '!$Q$7,D456='Gear Train '!$Q$8,F456='Gear Train '!$Q$7),VLOOKUP(E456,$C$14:$L$513,7,FALSE),IF(D456='Gear Train '!$Q$3,VLOOKUP(C456,$P$14:$T$513,5,FALSE),VLOOKUP(E456,$C$14:$L$513,7,FALSE)*L456)))</f>
        <v/>
      </c>
      <c r="J456" s="23" t="str">
        <f>IF(C456="","",IF(OR(D456='Gear Train '!$Q$7,D456='Gear Train '!$Q$8,F456='Gear Train '!$Q$7),VLOOKUP(E456,$C$14:$L$513,8,FALSE),IF(D456='Gear Train '!$Q$3,E456/I456,VLOOKUP(E456,$C$14:$L$513,8,FALSE)/L456)))</f>
        <v/>
      </c>
      <c r="K456" s="23" t="str">
        <f t="shared" si="38"/>
        <v/>
      </c>
      <c r="L456" s="23" t="str">
        <f>IF(C456="","",IF(OR(D456='Gear Train '!$Q$7,D456='Gear Train '!$Q$8,F456='Gear Train '!$Q$7),VLOOKUP(E456,$C$14:$L$513,10,FALSE),IF(D456='Gear Train '!$Q$3,"-",IF(F456='Gear Train '!$Q$3,1,H456/VLOOKUP(E456,$P$14:$S$513,4,FALSE)))))</f>
        <v/>
      </c>
      <c r="M456" s="23" t="str">
        <f t="shared" si="36"/>
        <v/>
      </c>
      <c r="N456" s="24" t="str">
        <f t="shared" si="37"/>
        <v/>
      </c>
      <c r="P456" s="18"/>
      <c r="Q456" s="18"/>
      <c r="R456" s="25"/>
      <c r="S456" s="25"/>
      <c r="T456" s="25"/>
      <c r="AF456" s="1"/>
      <c r="AG456" s="1"/>
    </row>
    <row r="457" spans="2:33">
      <c r="B457" s="17"/>
      <c r="C457" s="18"/>
      <c r="D457" s="19" t="str">
        <f t="shared" si="34"/>
        <v/>
      </c>
      <c r="E457" s="18"/>
      <c r="F457" s="21" t="str">
        <f t="shared" si="35"/>
        <v/>
      </c>
      <c r="G457" s="22" t="str">
        <f>IF(C457="","",IF(D457='Gear Train '!$Q$3,"-",VLOOKUP(C457,$P$14:$R$513,3,FALSE)))</f>
        <v/>
      </c>
      <c r="H457" s="22" t="str">
        <f>IF(C457="","",IF(OR(D457='Gear Train '!$Q$7,D457='Gear Train '!$Q$3,D457='Gear Train '!$Q$8),"-",VLOOKUP(C457,$P$14:$S$513,4,FALSE)))</f>
        <v/>
      </c>
      <c r="I457" s="23" t="str">
        <f>IF(C457="","",IF(OR(D457='Gear Train '!$Q$7,D457='Gear Train '!$Q$8,F457='Gear Train '!$Q$7),VLOOKUP(E457,$C$14:$L$513,7,FALSE),IF(D457='Gear Train '!$Q$3,VLOOKUP(C457,$P$14:$T$513,5,FALSE),VLOOKUP(E457,$C$14:$L$513,7,FALSE)*L457)))</f>
        <v/>
      </c>
      <c r="J457" s="23" t="str">
        <f>IF(C457="","",IF(OR(D457='Gear Train '!$Q$7,D457='Gear Train '!$Q$8,F457='Gear Train '!$Q$7),VLOOKUP(E457,$C$14:$L$513,8,FALSE),IF(D457='Gear Train '!$Q$3,E457/I457,VLOOKUP(E457,$C$14:$L$513,8,FALSE)/L457)))</f>
        <v/>
      </c>
      <c r="K457" s="23" t="str">
        <f t="shared" si="38"/>
        <v/>
      </c>
      <c r="L457" s="23" t="str">
        <f>IF(C457="","",IF(OR(D457='Gear Train '!$Q$7,D457='Gear Train '!$Q$8,F457='Gear Train '!$Q$7),VLOOKUP(E457,$C$14:$L$513,10,FALSE),IF(D457='Gear Train '!$Q$3,"-",IF(F457='Gear Train '!$Q$3,1,H457/VLOOKUP(E457,$P$14:$S$513,4,FALSE)))))</f>
        <v/>
      </c>
      <c r="M457" s="23" t="str">
        <f t="shared" si="36"/>
        <v/>
      </c>
      <c r="N457" s="24" t="str">
        <f t="shared" si="37"/>
        <v/>
      </c>
      <c r="P457" s="18"/>
      <c r="Q457" s="18"/>
      <c r="R457" s="25"/>
      <c r="S457" s="25"/>
      <c r="T457" s="25"/>
      <c r="AF457" s="1"/>
      <c r="AG457" s="1"/>
    </row>
    <row r="458" spans="2:33">
      <c r="B458" s="17"/>
      <c r="C458" s="18"/>
      <c r="D458" s="19" t="str">
        <f t="shared" si="34"/>
        <v/>
      </c>
      <c r="E458" s="18"/>
      <c r="F458" s="21" t="str">
        <f t="shared" si="35"/>
        <v/>
      </c>
      <c r="G458" s="22" t="str">
        <f>IF(C458="","",IF(D458='Gear Train '!$Q$3,"-",VLOOKUP(C458,$P$14:$R$513,3,FALSE)))</f>
        <v/>
      </c>
      <c r="H458" s="22" t="str">
        <f>IF(C458="","",IF(OR(D458='Gear Train '!$Q$7,D458='Gear Train '!$Q$3,D458='Gear Train '!$Q$8),"-",VLOOKUP(C458,$P$14:$S$513,4,FALSE)))</f>
        <v/>
      </c>
      <c r="I458" s="23" t="str">
        <f>IF(C458="","",IF(OR(D458='Gear Train '!$Q$7,D458='Gear Train '!$Q$8,F458='Gear Train '!$Q$7),VLOOKUP(E458,$C$14:$L$513,7,FALSE),IF(D458='Gear Train '!$Q$3,VLOOKUP(C458,$P$14:$T$513,5,FALSE),VLOOKUP(E458,$C$14:$L$513,7,FALSE)*L458)))</f>
        <v/>
      </c>
      <c r="J458" s="23" t="str">
        <f>IF(C458="","",IF(OR(D458='Gear Train '!$Q$7,D458='Gear Train '!$Q$8,F458='Gear Train '!$Q$7),VLOOKUP(E458,$C$14:$L$513,8,FALSE),IF(D458='Gear Train '!$Q$3,E458/I458,VLOOKUP(E458,$C$14:$L$513,8,FALSE)/L458)))</f>
        <v/>
      </c>
      <c r="K458" s="23" t="str">
        <f t="shared" si="38"/>
        <v/>
      </c>
      <c r="L458" s="23" t="str">
        <f>IF(C458="","",IF(OR(D458='Gear Train '!$Q$7,D458='Gear Train '!$Q$8,F458='Gear Train '!$Q$7),VLOOKUP(E458,$C$14:$L$513,10,FALSE),IF(D458='Gear Train '!$Q$3,"-",IF(F458='Gear Train '!$Q$3,1,H458/VLOOKUP(E458,$P$14:$S$513,4,FALSE)))))</f>
        <v/>
      </c>
      <c r="M458" s="23" t="str">
        <f t="shared" si="36"/>
        <v/>
      </c>
      <c r="N458" s="24" t="str">
        <f t="shared" si="37"/>
        <v/>
      </c>
      <c r="P458" s="18"/>
      <c r="Q458" s="18"/>
      <c r="R458" s="25"/>
      <c r="S458" s="25"/>
      <c r="T458" s="25"/>
      <c r="AF458" s="1"/>
      <c r="AG458" s="1"/>
    </row>
    <row r="459" spans="2:33">
      <c r="B459" s="17"/>
      <c r="C459" s="18"/>
      <c r="D459" s="19" t="str">
        <f t="shared" si="34"/>
        <v/>
      </c>
      <c r="E459" s="18"/>
      <c r="F459" s="21" t="str">
        <f t="shared" si="35"/>
        <v/>
      </c>
      <c r="G459" s="22" t="str">
        <f>IF(C459="","",IF(D459='Gear Train '!$Q$3,"-",VLOOKUP(C459,$P$14:$R$513,3,FALSE)))</f>
        <v/>
      </c>
      <c r="H459" s="22" t="str">
        <f>IF(C459="","",IF(OR(D459='Gear Train '!$Q$7,D459='Gear Train '!$Q$3,D459='Gear Train '!$Q$8),"-",VLOOKUP(C459,$P$14:$S$513,4,FALSE)))</f>
        <v/>
      </c>
      <c r="I459" s="23" t="str">
        <f>IF(C459="","",IF(OR(D459='Gear Train '!$Q$7,D459='Gear Train '!$Q$8,F459='Gear Train '!$Q$7),VLOOKUP(E459,$C$14:$L$513,7,FALSE),IF(D459='Gear Train '!$Q$3,VLOOKUP(C459,$P$14:$T$513,5,FALSE),VLOOKUP(E459,$C$14:$L$513,7,FALSE)*L459)))</f>
        <v/>
      </c>
      <c r="J459" s="23" t="str">
        <f>IF(C459="","",IF(OR(D459='Gear Train '!$Q$7,D459='Gear Train '!$Q$8,F459='Gear Train '!$Q$7),VLOOKUP(E459,$C$14:$L$513,8,FALSE),IF(D459='Gear Train '!$Q$3,E459/I459,VLOOKUP(E459,$C$14:$L$513,8,FALSE)/L459)))</f>
        <v/>
      </c>
      <c r="K459" s="23" t="str">
        <f t="shared" si="38"/>
        <v/>
      </c>
      <c r="L459" s="23" t="str">
        <f>IF(C459="","",IF(OR(D459='Gear Train '!$Q$7,D459='Gear Train '!$Q$8,F459='Gear Train '!$Q$7),VLOOKUP(E459,$C$14:$L$513,10,FALSE),IF(D459='Gear Train '!$Q$3,"-",IF(F459='Gear Train '!$Q$3,1,H459/VLOOKUP(E459,$P$14:$S$513,4,FALSE)))))</f>
        <v/>
      </c>
      <c r="M459" s="23" t="str">
        <f t="shared" si="36"/>
        <v/>
      </c>
      <c r="N459" s="24" t="str">
        <f t="shared" si="37"/>
        <v/>
      </c>
      <c r="P459" s="18"/>
      <c r="Q459" s="18"/>
      <c r="R459" s="25"/>
      <c r="S459" s="25"/>
      <c r="T459" s="25"/>
      <c r="AF459" s="1"/>
      <c r="AG459" s="1"/>
    </row>
    <row r="460" spans="2:33">
      <c r="B460" s="17"/>
      <c r="C460" s="18"/>
      <c r="D460" s="19" t="str">
        <f t="shared" si="34"/>
        <v/>
      </c>
      <c r="E460" s="18"/>
      <c r="F460" s="21" t="str">
        <f t="shared" si="35"/>
        <v/>
      </c>
      <c r="G460" s="22" t="str">
        <f>IF(C460="","",IF(D460='Gear Train '!$Q$3,"-",VLOOKUP(C460,$P$14:$R$513,3,FALSE)))</f>
        <v/>
      </c>
      <c r="H460" s="22" t="str">
        <f>IF(C460="","",IF(OR(D460='Gear Train '!$Q$7,D460='Gear Train '!$Q$3,D460='Gear Train '!$Q$8),"-",VLOOKUP(C460,$P$14:$S$513,4,FALSE)))</f>
        <v/>
      </c>
      <c r="I460" s="23" t="str">
        <f>IF(C460="","",IF(OR(D460='Gear Train '!$Q$7,D460='Gear Train '!$Q$8,F460='Gear Train '!$Q$7),VLOOKUP(E460,$C$14:$L$513,7,FALSE),IF(D460='Gear Train '!$Q$3,VLOOKUP(C460,$P$14:$T$513,5,FALSE),VLOOKUP(E460,$C$14:$L$513,7,FALSE)*L460)))</f>
        <v/>
      </c>
      <c r="J460" s="23" t="str">
        <f>IF(C460="","",IF(OR(D460='Gear Train '!$Q$7,D460='Gear Train '!$Q$8,F460='Gear Train '!$Q$7),VLOOKUP(E460,$C$14:$L$513,8,FALSE),IF(D460='Gear Train '!$Q$3,E460/I460,VLOOKUP(E460,$C$14:$L$513,8,FALSE)/L460)))</f>
        <v/>
      </c>
      <c r="K460" s="23" t="str">
        <f t="shared" si="38"/>
        <v/>
      </c>
      <c r="L460" s="23" t="str">
        <f>IF(C460="","",IF(OR(D460='Gear Train '!$Q$7,D460='Gear Train '!$Q$8,F460='Gear Train '!$Q$7),VLOOKUP(E460,$C$14:$L$513,10,FALSE),IF(D460='Gear Train '!$Q$3,"-",IF(F460='Gear Train '!$Q$3,1,H460/VLOOKUP(E460,$P$14:$S$513,4,FALSE)))))</f>
        <v/>
      </c>
      <c r="M460" s="23" t="str">
        <f t="shared" si="36"/>
        <v/>
      </c>
      <c r="N460" s="24" t="str">
        <f t="shared" si="37"/>
        <v/>
      </c>
      <c r="P460" s="18"/>
      <c r="Q460" s="18"/>
      <c r="R460" s="25"/>
      <c r="S460" s="25"/>
      <c r="T460" s="25"/>
      <c r="AF460" s="1"/>
      <c r="AG460" s="1"/>
    </row>
    <row r="461" spans="2:33">
      <c r="B461" s="17"/>
      <c r="C461" s="18"/>
      <c r="D461" s="19" t="str">
        <f t="shared" si="34"/>
        <v/>
      </c>
      <c r="E461" s="18"/>
      <c r="F461" s="21" t="str">
        <f t="shared" si="35"/>
        <v/>
      </c>
      <c r="G461" s="22" t="str">
        <f>IF(C461="","",IF(D461='Gear Train '!$Q$3,"-",VLOOKUP(C461,$P$14:$R$513,3,FALSE)))</f>
        <v/>
      </c>
      <c r="H461" s="22" t="str">
        <f>IF(C461="","",IF(OR(D461='Gear Train '!$Q$7,D461='Gear Train '!$Q$3,D461='Gear Train '!$Q$8),"-",VLOOKUP(C461,$P$14:$S$513,4,FALSE)))</f>
        <v/>
      </c>
      <c r="I461" s="23" t="str">
        <f>IF(C461="","",IF(OR(D461='Gear Train '!$Q$7,D461='Gear Train '!$Q$8,F461='Gear Train '!$Q$7),VLOOKUP(E461,$C$14:$L$513,7,FALSE),IF(D461='Gear Train '!$Q$3,VLOOKUP(C461,$P$14:$T$513,5,FALSE),VLOOKUP(E461,$C$14:$L$513,7,FALSE)*L461)))</f>
        <v/>
      </c>
      <c r="J461" s="23" t="str">
        <f>IF(C461="","",IF(OR(D461='Gear Train '!$Q$7,D461='Gear Train '!$Q$8,F461='Gear Train '!$Q$7),VLOOKUP(E461,$C$14:$L$513,8,FALSE),IF(D461='Gear Train '!$Q$3,E461/I461,VLOOKUP(E461,$C$14:$L$513,8,FALSE)/L461)))</f>
        <v/>
      </c>
      <c r="K461" s="23" t="str">
        <f t="shared" si="38"/>
        <v/>
      </c>
      <c r="L461" s="23" t="str">
        <f>IF(C461="","",IF(OR(D461='Gear Train '!$Q$7,D461='Gear Train '!$Q$8,F461='Gear Train '!$Q$7),VLOOKUP(E461,$C$14:$L$513,10,FALSE),IF(D461='Gear Train '!$Q$3,"-",IF(F461='Gear Train '!$Q$3,1,H461/VLOOKUP(E461,$P$14:$S$513,4,FALSE)))))</f>
        <v/>
      </c>
      <c r="M461" s="23" t="str">
        <f t="shared" si="36"/>
        <v/>
      </c>
      <c r="N461" s="24" t="str">
        <f t="shared" si="37"/>
        <v/>
      </c>
      <c r="P461" s="18"/>
      <c r="Q461" s="18"/>
      <c r="R461" s="25"/>
      <c r="S461" s="25"/>
      <c r="T461" s="25"/>
      <c r="AF461" s="1"/>
      <c r="AG461" s="1"/>
    </row>
    <row r="462" spans="2:33">
      <c r="B462" s="17"/>
      <c r="C462" s="18"/>
      <c r="D462" s="19" t="str">
        <f t="shared" ref="D462:D513" si="39">IF(C462="","",VLOOKUP(C462,$P$14:$Q$513,2,FALSE))</f>
        <v/>
      </c>
      <c r="E462" s="18"/>
      <c r="F462" s="21" t="str">
        <f t="shared" ref="F462:F513" si="40">IF(E462="","",IF(ISNUMBER(E462),"-",VLOOKUP(E462,$P$14:$Q$513,2,FALSE)))</f>
        <v/>
      </c>
      <c r="G462" s="22" t="str">
        <f>IF(C462="","",IF(D462='Gear Train '!$Q$3,"-",VLOOKUP(C462,$P$14:$R$513,3,FALSE)))</f>
        <v/>
      </c>
      <c r="H462" s="22" t="str">
        <f>IF(C462="","",IF(OR(D462='Gear Train '!$Q$7,D462='Gear Train '!$Q$3,D462='Gear Train '!$Q$8),"-",VLOOKUP(C462,$P$14:$S$513,4,FALSE)))</f>
        <v/>
      </c>
      <c r="I462" s="23" t="str">
        <f>IF(C462="","",IF(OR(D462='Gear Train '!$Q$7,D462='Gear Train '!$Q$8,F462='Gear Train '!$Q$7),VLOOKUP(E462,$C$14:$L$513,7,FALSE),IF(D462='Gear Train '!$Q$3,VLOOKUP(C462,$P$14:$T$513,5,FALSE),VLOOKUP(E462,$C$14:$L$513,7,FALSE)*L462)))</f>
        <v/>
      </c>
      <c r="J462" s="23" t="str">
        <f>IF(C462="","",IF(OR(D462='Gear Train '!$Q$7,D462='Gear Train '!$Q$8,F462='Gear Train '!$Q$7),VLOOKUP(E462,$C$14:$L$513,8,FALSE),IF(D462='Gear Train '!$Q$3,E462/I462,VLOOKUP(E462,$C$14:$L$513,8,FALSE)/L462)))</f>
        <v/>
      </c>
      <c r="K462" s="23" t="str">
        <f t="shared" si="38"/>
        <v/>
      </c>
      <c r="L462" s="23" t="str">
        <f>IF(C462="","",IF(OR(D462='Gear Train '!$Q$7,D462='Gear Train '!$Q$8,F462='Gear Train '!$Q$7),VLOOKUP(E462,$C$14:$L$513,10,FALSE),IF(D462='Gear Train '!$Q$3,"-",IF(F462='Gear Train '!$Q$3,1,H462/VLOOKUP(E462,$P$14:$S$513,4,FALSE)))))</f>
        <v/>
      </c>
      <c r="M462" s="23" t="str">
        <f t="shared" ref="M462:M513" si="41">IF(B462="","",VLOOKUP(B462,$V$14:$W$113,2,FALSE))</f>
        <v/>
      </c>
      <c r="N462" s="24" t="str">
        <f t="shared" si="37"/>
        <v/>
      </c>
      <c r="P462" s="18"/>
      <c r="Q462" s="18"/>
      <c r="R462" s="25"/>
      <c r="S462" s="25"/>
      <c r="T462" s="25"/>
      <c r="AF462" s="1"/>
      <c r="AG462" s="1"/>
    </row>
    <row r="463" spans="2:33">
      <c r="B463" s="17"/>
      <c r="C463" s="18"/>
      <c r="D463" s="19" t="str">
        <f t="shared" si="39"/>
        <v/>
      </c>
      <c r="E463" s="18"/>
      <c r="F463" s="21" t="str">
        <f t="shared" si="40"/>
        <v/>
      </c>
      <c r="G463" s="22" t="str">
        <f>IF(C463="","",IF(D463='Gear Train '!$Q$3,"-",VLOOKUP(C463,$P$14:$R$513,3,FALSE)))</f>
        <v/>
      </c>
      <c r="H463" s="22" t="str">
        <f>IF(C463="","",IF(OR(D463='Gear Train '!$Q$7,D463='Gear Train '!$Q$3,D463='Gear Train '!$Q$8),"-",VLOOKUP(C463,$P$14:$S$513,4,FALSE)))</f>
        <v/>
      </c>
      <c r="I463" s="23" t="str">
        <f>IF(C463="","",IF(OR(D463='Gear Train '!$Q$7,D463='Gear Train '!$Q$8,F463='Gear Train '!$Q$7),VLOOKUP(E463,$C$14:$L$513,7,FALSE),IF(D463='Gear Train '!$Q$3,VLOOKUP(C463,$P$14:$T$513,5,FALSE),VLOOKUP(E463,$C$14:$L$513,7,FALSE)*L463)))</f>
        <v/>
      </c>
      <c r="J463" s="23" t="str">
        <f>IF(C463="","",IF(OR(D463='Gear Train '!$Q$7,D463='Gear Train '!$Q$8,F463='Gear Train '!$Q$7),VLOOKUP(E463,$C$14:$L$513,8,FALSE),IF(D463='Gear Train '!$Q$3,E463/I463,VLOOKUP(E463,$C$14:$L$513,8,FALSE)/L463)))</f>
        <v/>
      </c>
      <c r="K463" s="23" t="str">
        <f t="shared" si="38"/>
        <v/>
      </c>
      <c r="L463" s="23" t="str">
        <f>IF(C463="","",IF(OR(D463='Gear Train '!$Q$7,D463='Gear Train '!$Q$8,F463='Gear Train '!$Q$7),VLOOKUP(E463,$C$14:$L$513,10,FALSE),IF(D463='Gear Train '!$Q$3,"-",IF(F463='Gear Train '!$Q$3,1,H463/VLOOKUP(E463,$P$14:$S$513,4,FALSE)))))</f>
        <v/>
      </c>
      <c r="M463" s="23" t="str">
        <f t="shared" si="41"/>
        <v/>
      </c>
      <c r="N463" s="24" t="str">
        <f t="shared" ref="N463:N513" si="42">IF(M463="","",1-I463/M463)</f>
        <v/>
      </c>
      <c r="P463" s="18"/>
      <c r="Q463" s="18"/>
      <c r="R463" s="25"/>
      <c r="S463" s="25"/>
      <c r="T463" s="25"/>
      <c r="AF463" s="1"/>
      <c r="AG463" s="1"/>
    </row>
    <row r="464" spans="2:33">
      <c r="B464" s="17"/>
      <c r="C464" s="18"/>
      <c r="D464" s="19" t="str">
        <f t="shared" si="39"/>
        <v/>
      </c>
      <c r="E464" s="18"/>
      <c r="F464" s="21" t="str">
        <f t="shared" si="40"/>
        <v/>
      </c>
      <c r="G464" s="22" t="str">
        <f>IF(C464="","",IF(D464='Gear Train '!$Q$3,"-",VLOOKUP(C464,$P$14:$R$513,3,FALSE)))</f>
        <v/>
      </c>
      <c r="H464" s="22" t="str">
        <f>IF(C464="","",IF(OR(D464='Gear Train '!$Q$7,D464='Gear Train '!$Q$3,D464='Gear Train '!$Q$8),"-",VLOOKUP(C464,$P$14:$S$513,4,FALSE)))</f>
        <v/>
      </c>
      <c r="I464" s="23" t="str">
        <f>IF(C464="","",IF(OR(D464='Gear Train '!$Q$7,D464='Gear Train '!$Q$8,F464='Gear Train '!$Q$7),VLOOKUP(E464,$C$14:$L$513,7,FALSE),IF(D464='Gear Train '!$Q$3,VLOOKUP(C464,$P$14:$T$513,5,FALSE),VLOOKUP(E464,$C$14:$L$513,7,FALSE)*L464)))</f>
        <v/>
      </c>
      <c r="J464" s="23" t="str">
        <f>IF(C464="","",IF(OR(D464='Gear Train '!$Q$7,D464='Gear Train '!$Q$8,F464='Gear Train '!$Q$7),VLOOKUP(E464,$C$14:$L$513,8,FALSE),IF(D464='Gear Train '!$Q$3,E464/I464,VLOOKUP(E464,$C$14:$L$513,8,FALSE)/L464)))</f>
        <v/>
      </c>
      <c r="K464" s="23" t="str">
        <f t="shared" si="38"/>
        <v/>
      </c>
      <c r="L464" s="23" t="str">
        <f>IF(C464="","",IF(OR(D464='Gear Train '!$Q$7,D464='Gear Train '!$Q$8,F464='Gear Train '!$Q$7),VLOOKUP(E464,$C$14:$L$513,10,FALSE),IF(D464='Gear Train '!$Q$3,"-",IF(F464='Gear Train '!$Q$3,1,H464/VLOOKUP(E464,$P$14:$S$513,4,FALSE)))))</f>
        <v/>
      </c>
      <c r="M464" s="23" t="str">
        <f t="shared" si="41"/>
        <v/>
      </c>
      <c r="N464" s="24" t="str">
        <f t="shared" si="42"/>
        <v/>
      </c>
      <c r="P464" s="18"/>
      <c r="Q464" s="18"/>
      <c r="R464" s="25"/>
      <c r="S464" s="25"/>
      <c r="T464" s="25"/>
      <c r="AF464" s="1"/>
      <c r="AG464" s="1"/>
    </row>
    <row r="465" spans="2:33">
      <c r="B465" s="17"/>
      <c r="C465" s="18"/>
      <c r="D465" s="19" t="str">
        <f t="shared" si="39"/>
        <v/>
      </c>
      <c r="E465" s="18"/>
      <c r="F465" s="21" t="str">
        <f t="shared" si="40"/>
        <v/>
      </c>
      <c r="G465" s="22" t="str">
        <f>IF(C465="","",IF(D465='Gear Train '!$Q$3,"-",VLOOKUP(C465,$P$14:$R$513,3,FALSE)))</f>
        <v/>
      </c>
      <c r="H465" s="22" t="str">
        <f>IF(C465="","",IF(OR(D465='Gear Train '!$Q$7,D465='Gear Train '!$Q$3,D465='Gear Train '!$Q$8),"-",VLOOKUP(C465,$P$14:$S$513,4,FALSE)))</f>
        <v/>
      </c>
      <c r="I465" s="23" t="str">
        <f>IF(C465="","",IF(OR(D465='Gear Train '!$Q$7,D465='Gear Train '!$Q$8,F465='Gear Train '!$Q$7),VLOOKUP(E465,$C$14:$L$513,7,FALSE),IF(D465='Gear Train '!$Q$3,VLOOKUP(C465,$P$14:$T$513,5,FALSE),VLOOKUP(E465,$C$14:$L$513,7,FALSE)*L465)))</f>
        <v/>
      </c>
      <c r="J465" s="23" t="str">
        <f>IF(C465="","",IF(OR(D465='Gear Train '!$Q$7,D465='Gear Train '!$Q$8,F465='Gear Train '!$Q$7),VLOOKUP(E465,$C$14:$L$513,8,FALSE),IF(D465='Gear Train '!$Q$3,E465/I465,VLOOKUP(E465,$C$14:$L$513,8,FALSE)/L465)))</f>
        <v/>
      </c>
      <c r="K465" s="23" t="str">
        <f t="shared" si="38"/>
        <v/>
      </c>
      <c r="L465" s="23" t="str">
        <f>IF(C465="","",IF(OR(D465='Gear Train '!$Q$7,D465='Gear Train '!$Q$8,F465='Gear Train '!$Q$7),VLOOKUP(E465,$C$14:$L$513,10,FALSE),IF(D465='Gear Train '!$Q$3,"-",IF(F465='Gear Train '!$Q$3,1,H465/VLOOKUP(E465,$P$14:$S$513,4,FALSE)))))</f>
        <v/>
      </c>
      <c r="M465" s="23" t="str">
        <f t="shared" si="41"/>
        <v/>
      </c>
      <c r="N465" s="24" t="str">
        <f t="shared" si="42"/>
        <v/>
      </c>
      <c r="P465" s="18"/>
      <c r="Q465" s="18"/>
      <c r="R465" s="25"/>
      <c r="S465" s="25"/>
      <c r="T465" s="25"/>
      <c r="AF465" s="1"/>
      <c r="AG465" s="1"/>
    </row>
    <row r="466" spans="2:33">
      <c r="B466" s="17"/>
      <c r="C466" s="18"/>
      <c r="D466" s="19" t="str">
        <f t="shared" si="39"/>
        <v/>
      </c>
      <c r="E466" s="18"/>
      <c r="F466" s="21" t="str">
        <f t="shared" si="40"/>
        <v/>
      </c>
      <c r="G466" s="22" t="str">
        <f>IF(C466="","",IF(D466='Gear Train '!$Q$3,"-",VLOOKUP(C466,$P$14:$R$513,3,FALSE)))</f>
        <v/>
      </c>
      <c r="H466" s="22" t="str">
        <f>IF(C466="","",IF(OR(D466='Gear Train '!$Q$7,D466='Gear Train '!$Q$3,D466='Gear Train '!$Q$8),"-",VLOOKUP(C466,$P$14:$S$513,4,FALSE)))</f>
        <v/>
      </c>
      <c r="I466" s="23" t="str">
        <f>IF(C466="","",IF(OR(D466='Gear Train '!$Q$7,D466='Gear Train '!$Q$8,F466='Gear Train '!$Q$7),VLOOKUP(E466,$C$14:$L$513,7,FALSE),IF(D466='Gear Train '!$Q$3,VLOOKUP(C466,$P$14:$T$513,5,FALSE),VLOOKUP(E466,$C$14:$L$513,7,FALSE)*L466)))</f>
        <v/>
      </c>
      <c r="J466" s="23" t="str">
        <f>IF(C466="","",IF(OR(D466='Gear Train '!$Q$7,D466='Gear Train '!$Q$8,F466='Gear Train '!$Q$7),VLOOKUP(E466,$C$14:$L$513,8,FALSE),IF(D466='Gear Train '!$Q$3,E466/I466,VLOOKUP(E466,$C$14:$L$513,8,FALSE)/L466)))</f>
        <v/>
      </c>
      <c r="K466" s="23" t="str">
        <f t="shared" si="38"/>
        <v/>
      </c>
      <c r="L466" s="23" t="str">
        <f>IF(C466="","",IF(OR(D466='Gear Train '!$Q$7,D466='Gear Train '!$Q$8,F466='Gear Train '!$Q$7),VLOOKUP(E466,$C$14:$L$513,10,FALSE),IF(D466='Gear Train '!$Q$3,"-",IF(F466='Gear Train '!$Q$3,1,H466/VLOOKUP(E466,$P$14:$S$513,4,FALSE)))))</f>
        <v/>
      </c>
      <c r="M466" s="23" t="str">
        <f t="shared" si="41"/>
        <v/>
      </c>
      <c r="N466" s="24" t="str">
        <f t="shared" si="42"/>
        <v/>
      </c>
      <c r="P466" s="18"/>
      <c r="Q466" s="18"/>
      <c r="R466" s="25"/>
      <c r="S466" s="25"/>
      <c r="T466" s="25"/>
      <c r="AF466" s="1"/>
      <c r="AG466" s="1"/>
    </row>
    <row r="467" spans="2:33">
      <c r="B467" s="17"/>
      <c r="C467" s="18"/>
      <c r="D467" s="19" t="str">
        <f t="shared" si="39"/>
        <v/>
      </c>
      <c r="E467" s="18"/>
      <c r="F467" s="21" t="str">
        <f t="shared" si="40"/>
        <v/>
      </c>
      <c r="G467" s="22" t="str">
        <f>IF(C467="","",IF(D467='Gear Train '!$Q$3,"-",VLOOKUP(C467,$P$14:$R$513,3,FALSE)))</f>
        <v/>
      </c>
      <c r="H467" s="22" t="str">
        <f>IF(C467="","",IF(OR(D467='Gear Train '!$Q$7,D467='Gear Train '!$Q$3,D467='Gear Train '!$Q$8),"-",VLOOKUP(C467,$P$14:$S$513,4,FALSE)))</f>
        <v/>
      </c>
      <c r="I467" s="23" t="str">
        <f>IF(C467="","",IF(OR(D467='Gear Train '!$Q$7,D467='Gear Train '!$Q$8,F467='Gear Train '!$Q$7),VLOOKUP(E467,$C$14:$L$513,7,FALSE),IF(D467='Gear Train '!$Q$3,VLOOKUP(C467,$P$14:$T$513,5,FALSE),VLOOKUP(E467,$C$14:$L$513,7,FALSE)*L467)))</f>
        <v/>
      </c>
      <c r="J467" s="23" t="str">
        <f>IF(C467="","",IF(OR(D467='Gear Train '!$Q$7,D467='Gear Train '!$Q$8,F467='Gear Train '!$Q$7),VLOOKUP(E467,$C$14:$L$513,8,FALSE),IF(D467='Gear Train '!$Q$3,E467/I467,VLOOKUP(E467,$C$14:$L$513,8,FALSE)/L467)))</f>
        <v/>
      </c>
      <c r="K467" s="23" t="str">
        <f t="shared" ref="K467:K513" si="43">IF(C467="","",IF(G467="-","-",MOD(G467+J467*360,360)))</f>
        <v/>
      </c>
      <c r="L467" s="23" t="str">
        <f>IF(C467="","",IF(OR(D467='Gear Train '!$Q$7,D467='Gear Train '!$Q$8,F467='Gear Train '!$Q$7),VLOOKUP(E467,$C$14:$L$513,10,FALSE),IF(D467='Gear Train '!$Q$3,"-",IF(F467='Gear Train '!$Q$3,1,H467/VLOOKUP(E467,$P$14:$S$513,4,FALSE)))))</f>
        <v/>
      </c>
      <c r="M467" s="23" t="str">
        <f t="shared" si="41"/>
        <v/>
      </c>
      <c r="N467" s="24" t="str">
        <f t="shared" si="42"/>
        <v/>
      </c>
      <c r="P467" s="18"/>
      <c r="Q467" s="18"/>
      <c r="R467" s="25"/>
      <c r="S467" s="25"/>
      <c r="T467" s="25"/>
      <c r="AF467" s="1"/>
      <c r="AG467" s="1"/>
    </row>
    <row r="468" spans="2:33">
      <c r="B468" s="17"/>
      <c r="C468" s="18"/>
      <c r="D468" s="19" t="str">
        <f t="shared" si="39"/>
        <v/>
      </c>
      <c r="E468" s="18"/>
      <c r="F468" s="21" t="str">
        <f t="shared" si="40"/>
        <v/>
      </c>
      <c r="G468" s="22" t="str">
        <f>IF(C468="","",IF(D468='Gear Train '!$Q$3,"-",VLOOKUP(C468,$P$14:$R$513,3,FALSE)))</f>
        <v/>
      </c>
      <c r="H468" s="22" t="str">
        <f>IF(C468="","",IF(OR(D468='Gear Train '!$Q$7,D468='Gear Train '!$Q$3,D468='Gear Train '!$Q$8),"-",VLOOKUP(C468,$P$14:$S$513,4,FALSE)))</f>
        <v/>
      </c>
      <c r="I468" s="23" t="str">
        <f>IF(C468="","",IF(OR(D468='Gear Train '!$Q$7,D468='Gear Train '!$Q$8,F468='Gear Train '!$Q$7),VLOOKUP(E468,$C$14:$L$513,7,FALSE),IF(D468='Gear Train '!$Q$3,VLOOKUP(C468,$P$14:$T$513,5,FALSE),VLOOKUP(E468,$C$14:$L$513,7,FALSE)*L468)))</f>
        <v/>
      </c>
      <c r="J468" s="23" t="str">
        <f>IF(C468="","",IF(OR(D468='Gear Train '!$Q$7,D468='Gear Train '!$Q$8,F468='Gear Train '!$Q$7),VLOOKUP(E468,$C$14:$L$513,8,FALSE),IF(D468='Gear Train '!$Q$3,E468/I468,VLOOKUP(E468,$C$14:$L$513,8,FALSE)/L468)))</f>
        <v/>
      </c>
      <c r="K468" s="23" t="str">
        <f t="shared" si="43"/>
        <v/>
      </c>
      <c r="L468" s="23" t="str">
        <f>IF(C468="","",IF(OR(D468='Gear Train '!$Q$7,D468='Gear Train '!$Q$8,F468='Gear Train '!$Q$7),VLOOKUP(E468,$C$14:$L$513,10,FALSE),IF(D468='Gear Train '!$Q$3,"-",IF(F468='Gear Train '!$Q$3,1,H468/VLOOKUP(E468,$P$14:$S$513,4,FALSE)))))</f>
        <v/>
      </c>
      <c r="M468" s="23" t="str">
        <f t="shared" si="41"/>
        <v/>
      </c>
      <c r="N468" s="24" t="str">
        <f t="shared" si="42"/>
        <v/>
      </c>
      <c r="P468" s="18"/>
      <c r="Q468" s="18"/>
      <c r="R468" s="25"/>
      <c r="S468" s="25"/>
      <c r="T468" s="25"/>
      <c r="AF468" s="1"/>
      <c r="AG468" s="1"/>
    </row>
    <row r="469" spans="2:33">
      <c r="B469" s="17"/>
      <c r="C469" s="18"/>
      <c r="D469" s="19" t="str">
        <f t="shared" si="39"/>
        <v/>
      </c>
      <c r="E469" s="18"/>
      <c r="F469" s="21" t="str">
        <f t="shared" si="40"/>
        <v/>
      </c>
      <c r="G469" s="22" t="str">
        <f>IF(C469="","",IF(D469='Gear Train '!$Q$3,"-",VLOOKUP(C469,$P$14:$R$513,3,FALSE)))</f>
        <v/>
      </c>
      <c r="H469" s="22" t="str">
        <f>IF(C469="","",IF(OR(D469='Gear Train '!$Q$7,D469='Gear Train '!$Q$3,D469='Gear Train '!$Q$8),"-",VLOOKUP(C469,$P$14:$S$513,4,FALSE)))</f>
        <v/>
      </c>
      <c r="I469" s="23" t="str">
        <f>IF(C469="","",IF(OR(D469='Gear Train '!$Q$7,D469='Gear Train '!$Q$8,F469='Gear Train '!$Q$7),VLOOKUP(E469,$C$14:$L$513,7,FALSE),IF(D469='Gear Train '!$Q$3,VLOOKUP(C469,$P$14:$T$513,5,FALSE),VLOOKUP(E469,$C$14:$L$513,7,FALSE)*L469)))</f>
        <v/>
      </c>
      <c r="J469" s="23" t="str">
        <f>IF(C469="","",IF(OR(D469='Gear Train '!$Q$7,D469='Gear Train '!$Q$8,F469='Gear Train '!$Q$7),VLOOKUP(E469,$C$14:$L$513,8,FALSE),IF(D469='Gear Train '!$Q$3,E469/I469,VLOOKUP(E469,$C$14:$L$513,8,FALSE)/L469)))</f>
        <v/>
      </c>
      <c r="K469" s="23" t="str">
        <f t="shared" si="43"/>
        <v/>
      </c>
      <c r="L469" s="23" t="str">
        <f>IF(C469="","",IF(OR(D469='Gear Train '!$Q$7,D469='Gear Train '!$Q$8,F469='Gear Train '!$Q$7),VLOOKUP(E469,$C$14:$L$513,10,FALSE),IF(D469='Gear Train '!$Q$3,"-",IF(F469='Gear Train '!$Q$3,1,H469/VLOOKUP(E469,$P$14:$S$513,4,FALSE)))))</f>
        <v/>
      </c>
      <c r="M469" s="23" t="str">
        <f t="shared" si="41"/>
        <v/>
      </c>
      <c r="N469" s="24" t="str">
        <f t="shared" si="42"/>
        <v/>
      </c>
      <c r="P469" s="18"/>
      <c r="Q469" s="18"/>
      <c r="R469" s="25"/>
      <c r="S469" s="25"/>
      <c r="T469" s="25"/>
      <c r="AF469" s="1"/>
      <c r="AG469" s="1"/>
    </row>
    <row r="470" spans="2:33">
      <c r="B470" s="17"/>
      <c r="C470" s="18"/>
      <c r="D470" s="19" t="str">
        <f t="shared" si="39"/>
        <v/>
      </c>
      <c r="E470" s="18"/>
      <c r="F470" s="21" t="str">
        <f t="shared" si="40"/>
        <v/>
      </c>
      <c r="G470" s="22" t="str">
        <f>IF(C470="","",IF(D470='Gear Train '!$Q$3,"-",VLOOKUP(C470,$P$14:$R$513,3,FALSE)))</f>
        <v/>
      </c>
      <c r="H470" s="22" t="str">
        <f>IF(C470="","",IF(OR(D470='Gear Train '!$Q$7,D470='Gear Train '!$Q$3,D470='Gear Train '!$Q$8),"-",VLOOKUP(C470,$P$14:$S$513,4,FALSE)))</f>
        <v/>
      </c>
      <c r="I470" s="23" t="str">
        <f>IF(C470="","",IF(OR(D470='Gear Train '!$Q$7,D470='Gear Train '!$Q$8,F470='Gear Train '!$Q$7),VLOOKUP(E470,$C$14:$L$513,7,FALSE),IF(D470='Gear Train '!$Q$3,VLOOKUP(C470,$P$14:$T$513,5,FALSE),VLOOKUP(E470,$C$14:$L$513,7,FALSE)*L470)))</f>
        <v/>
      </c>
      <c r="J470" s="23" t="str">
        <f>IF(C470="","",IF(OR(D470='Gear Train '!$Q$7,D470='Gear Train '!$Q$8,F470='Gear Train '!$Q$7),VLOOKUP(E470,$C$14:$L$513,8,FALSE),IF(D470='Gear Train '!$Q$3,E470/I470,VLOOKUP(E470,$C$14:$L$513,8,FALSE)/L470)))</f>
        <v/>
      </c>
      <c r="K470" s="23" t="str">
        <f t="shared" si="43"/>
        <v/>
      </c>
      <c r="L470" s="23" t="str">
        <f>IF(C470="","",IF(OR(D470='Gear Train '!$Q$7,D470='Gear Train '!$Q$8,F470='Gear Train '!$Q$7),VLOOKUP(E470,$C$14:$L$513,10,FALSE),IF(D470='Gear Train '!$Q$3,"-",IF(F470='Gear Train '!$Q$3,1,H470/VLOOKUP(E470,$P$14:$S$513,4,FALSE)))))</f>
        <v/>
      </c>
      <c r="M470" s="23" t="str">
        <f t="shared" si="41"/>
        <v/>
      </c>
      <c r="N470" s="24" t="str">
        <f t="shared" si="42"/>
        <v/>
      </c>
      <c r="P470" s="18"/>
      <c r="Q470" s="18"/>
      <c r="R470" s="25"/>
      <c r="S470" s="25"/>
      <c r="T470" s="25"/>
      <c r="AF470" s="1"/>
      <c r="AG470" s="1"/>
    </row>
    <row r="471" spans="2:33">
      <c r="B471" s="17"/>
      <c r="C471" s="18"/>
      <c r="D471" s="19" t="str">
        <f t="shared" si="39"/>
        <v/>
      </c>
      <c r="E471" s="18"/>
      <c r="F471" s="21" t="str">
        <f t="shared" si="40"/>
        <v/>
      </c>
      <c r="G471" s="22" t="str">
        <f>IF(C471="","",IF(D471='Gear Train '!$Q$3,"-",VLOOKUP(C471,$P$14:$R$513,3,FALSE)))</f>
        <v/>
      </c>
      <c r="H471" s="22" t="str">
        <f>IF(C471="","",IF(OR(D471='Gear Train '!$Q$7,D471='Gear Train '!$Q$3,D471='Gear Train '!$Q$8),"-",VLOOKUP(C471,$P$14:$S$513,4,FALSE)))</f>
        <v/>
      </c>
      <c r="I471" s="23" t="str">
        <f>IF(C471="","",IF(OR(D471='Gear Train '!$Q$7,D471='Gear Train '!$Q$8,F471='Gear Train '!$Q$7),VLOOKUP(E471,$C$14:$L$513,7,FALSE),IF(D471='Gear Train '!$Q$3,VLOOKUP(C471,$P$14:$T$513,5,FALSE),VLOOKUP(E471,$C$14:$L$513,7,FALSE)*L471)))</f>
        <v/>
      </c>
      <c r="J471" s="23" t="str">
        <f>IF(C471="","",IF(OR(D471='Gear Train '!$Q$7,D471='Gear Train '!$Q$8,F471='Gear Train '!$Q$7),VLOOKUP(E471,$C$14:$L$513,8,FALSE),IF(D471='Gear Train '!$Q$3,E471/I471,VLOOKUP(E471,$C$14:$L$513,8,FALSE)/L471)))</f>
        <v/>
      </c>
      <c r="K471" s="23" t="str">
        <f t="shared" si="43"/>
        <v/>
      </c>
      <c r="L471" s="23" t="str">
        <f>IF(C471="","",IF(OR(D471='Gear Train '!$Q$7,D471='Gear Train '!$Q$8,F471='Gear Train '!$Q$7),VLOOKUP(E471,$C$14:$L$513,10,FALSE),IF(D471='Gear Train '!$Q$3,"-",IF(F471='Gear Train '!$Q$3,1,H471/VLOOKUP(E471,$P$14:$S$513,4,FALSE)))))</f>
        <v/>
      </c>
      <c r="M471" s="23" t="str">
        <f t="shared" si="41"/>
        <v/>
      </c>
      <c r="N471" s="24" t="str">
        <f t="shared" si="42"/>
        <v/>
      </c>
      <c r="P471" s="18"/>
      <c r="Q471" s="18"/>
      <c r="R471" s="25"/>
      <c r="S471" s="25"/>
      <c r="T471" s="25"/>
      <c r="AF471" s="1"/>
      <c r="AG471" s="1"/>
    </row>
    <row r="472" spans="2:33">
      <c r="B472" s="17"/>
      <c r="C472" s="18"/>
      <c r="D472" s="19" t="str">
        <f t="shared" si="39"/>
        <v/>
      </c>
      <c r="E472" s="18"/>
      <c r="F472" s="21" t="str">
        <f t="shared" si="40"/>
        <v/>
      </c>
      <c r="G472" s="22" t="str">
        <f>IF(C472="","",IF(D472='Gear Train '!$Q$3,"-",VLOOKUP(C472,$P$14:$R$513,3,FALSE)))</f>
        <v/>
      </c>
      <c r="H472" s="22" t="str">
        <f>IF(C472="","",IF(OR(D472='Gear Train '!$Q$7,D472='Gear Train '!$Q$3,D472='Gear Train '!$Q$8),"-",VLOOKUP(C472,$P$14:$S$513,4,FALSE)))</f>
        <v/>
      </c>
      <c r="I472" s="23" t="str">
        <f>IF(C472="","",IF(OR(D472='Gear Train '!$Q$7,D472='Gear Train '!$Q$8,F472='Gear Train '!$Q$7),VLOOKUP(E472,$C$14:$L$513,7,FALSE),IF(D472='Gear Train '!$Q$3,VLOOKUP(C472,$P$14:$T$513,5,FALSE),VLOOKUP(E472,$C$14:$L$513,7,FALSE)*L472)))</f>
        <v/>
      </c>
      <c r="J472" s="23" t="str">
        <f>IF(C472="","",IF(OR(D472='Gear Train '!$Q$7,D472='Gear Train '!$Q$8,F472='Gear Train '!$Q$7),VLOOKUP(E472,$C$14:$L$513,8,FALSE),IF(D472='Gear Train '!$Q$3,E472/I472,VLOOKUP(E472,$C$14:$L$513,8,FALSE)/L472)))</f>
        <v/>
      </c>
      <c r="K472" s="23" t="str">
        <f t="shared" si="43"/>
        <v/>
      </c>
      <c r="L472" s="23" t="str">
        <f>IF(C472="","",IF(OR(D472='Gear Train '!$Q$7,D472='Gear Train '!$Q$8,F472='Gear Train '!$Q$7),VLOOKUP(E472,$C$14:$L$513,10,FALSE),IF(D472='Gear Train '!$Q$3,"-",IF(F472='Gear Train '!$Q$3,1,H472/VLOOKUP(E472,$P$14:$S$513,4,FALSE)))))</f>
        <v/>
      </c>
      <c r="M472" s="23" t="str">
        <f t="shared" si="41"/>
        <v/>
      </c>
      <c r="N472" s="24" t="str">
        <f t="shared" si="42"/>
        <v/>
      </c>
      <c r="P472" s="18"/>
      <c r="Q472" s="18"/>
      <c r="R472" s="25"/>
      <c r="S472" s="25"/>
      <c r="T472" s="25"/>
      <c r="AF472" s="1"/>
      <c r="AG472" s="1"/>
    </row>
    <row r="473" spans="2:33">
      <c r="B473" s="17"/>
      <c r="C473" s="18"/>
      <c r="D473" s="19" t="str">
        <f t="shared" si="39"/>
        <v/>
      </c>
      <c r="E473" s="18"/>
      <c r="F473" s="21" t="str">
        <f t="shared" si="40"/>
        <v/>
      </c>
      <c r="G473" s="22" t="str">
        <f>IF(C473="","",IF(D473='Gear Train '!$Q$3,"-",VLOOKUP(C473,$P$14:$R$513,3,FALSE)))</f>
        <v/>
      </c>
      <c r="H473" s="22" t="str">
        <f>IF(C473="","",IF(OR(D473='Gear Train '!$Q$7,D473='Gear Train '!$Q$3,D473='Gear Train '!$Q$8),"-",VLOOKUP(C473,$P$14:$S$513,4,FALSE)))</f>
        <v/>
      </c>
      <c r="I473" s="23" t="str">
        <f>IF(C473="","",IF(OR(D473='Gear Train '!$Q$7,D473='Gear Train '!$Q$8,F473='Gear Train '!$Q$7),VLOOKUP(E473,$C$14:$L$513,7,FALSE),IF(D473='Gear Train '!$Q$3,VLOOKUP(C473,$P$14:$T$513,5,FALSE),VLOOKUP(E473,$C$14:$L$513,7,FALSE)*L473)))</f>
        <v/>
      </c>
      <c r="J473" s="23" t="str">
        <f>IF(C473="","",IF(OR(D473='Gear Train '!$Q$7,D473='Gear Train '!$Q$8,F473='Gear Train '!$Q$7),VLOOKUP(E473,$C$14:$L$513,8,FALSE),IF(D473='Gear Train '!$Q$3,E473/I473,VLOOKUP(E473,$C$14:$L$513,8,FALSE)/L473)))</f>
        <v/>
      </c>
      <c r="K473" s="23" t="str">
        <f t="shared" si="43"/>
        <v/>
      </c>
      <c r="L473" s="23" t="str">
        <f>IF(C473="","",IF(OR(D473='Gear Train '!$Q$7,D473='Gear Train '!$Q$8,F473='Gear Train '!$Q$7),VLOOKUP(E473,$C$14:$L$513,10,FALSE),IF(D473='Gear Train '!$Q$3,"-",IF(F473='Gear Train '!$Q$3,1,H473/VLOOKUP(E473,$P$14:$S$513,4,FALSE)))))</f>
        <v/>
      </c>
      <c r="M473" s="23" t="str">
        <f t="shared" si="41"/>
        <v/>
      </c>
      <c r="N473" s="24" t="str">
        <f t="shared" si="42"/>
        <v/>
      </c>
      <c r="P473" s="18"/>
      <c r="Q473" s="18"/>
      <c r="R473" s="25"/>
      <c r="S473" s="25"/>
      <c r="T473" s="25"/>
      <c r="AF473" s="1"/>
      <c r="AG473" s="1"/>
    </row>
    <row r="474" spans="2:33">
      <c r="B474" s="17"/>
      <c r="C474" s="18"/>
      <c r="D474" s="19" t="str">
        <f t="shared" si="39"/>
        <v/>
      </c>
      <c r="E474" s="18"/>
      <c r="F474" s="21" t="str">
        <f t="shared" si="40"/>
        <v/>
      </c>
      <c r="G474" s="22" t="str">
        <f>IF(C474="","",IF(D474='Gear Train '!$Q$3,"-",VLOOKUP(C474,$P$14:$R$513,3,FALSE)))</f>
        <v/>
      </c>
      <c r="H474" s="22" t="str">
        <f>IF(C474="","",IF(OR(D474='Gear Train '!$Q$7,D474='Gear Train '!$Q$3,D474='Gear Train '!$Q$8),"-",VLOOKUP(C474,$P$14:$S$513,4,FALSE)))</f>
        <v/>
      </c>
      <c r="I474" s="23" t="str">
        <f>IF(C474="","",IF(OR(D474='Gear Train '!$Q$7,D474='Gear Train '!$Q$8,F474='Gear Train '!$Q$7),VLOOKUP(E474,$C$14:$L$513,7,FALSE),IF(D474='Gear Train '!$Q$3,VLOOKUP(C474,$P$14:$T$513,5,FALSE),VLOOKUP(E474,$C$14:$L$513,7,FALSE)*L474)))</f>
        <v/>
      </c>
      <c r="J474" s="23" t="str">
        <f>IF(C474="","",IF(OR(D474='Gear Train '!$Q$7,D474='Gear Train '!$Q$8,F474='Gear Train '!$Q$7),VLOOKUP(E474,$C$14:$L$513,8,FALSE),IF(D474='Gear Train '!$Q$3,E474/I474,VLOOKUP(E474,$C$14:$L$513,8,FALSE)/L474)))</f>
        <v/>
      </c>
      <c r="K474" s="23" t="str">
        <f t="shared" si="43"/>
        <v/>
      </c>
      <c r="L474" s="23" t="str">
        <f>IF(C474="","",IF(OR(D474='Gear Train '!$Q$7,D474='Gear Train '!$Q$8,F474='Gear Train '!$Q$7),VLOOKUP(E474,$C$14:$L$513,10,FALSE),IF(D474='Gear Train '!$Q$3,"-",IF(F474='Gear Train '!$Q$3,1,H474/VLOOKUP(E474,$P$14:$S$513,4,FALSE)))))</f>
        <v/>
      </c>
      <c r="M474" s="23" t="str">
        <f t="shared" si="41"/>
        <v/>
      </c>
      <c r="N474" s="24" t="str">
        <f t="shared" si="42"/>
        <v/>
      </c>
      <c r="P474" s="18"/>
      <c r="Q474" s="18"/>
      <c r="R474" s="25"/>
      <c r="S474" s="25"/>
      <c r="T474" s="25"/>
      <c r="AF474" s="1"/>
      <c r="AG474" s="1"/>
    </row>
    <row r="475" spans="2:33">
      <c r="B475" s="17"/>
      <c r="C475" s="18"/>
      <c r="D475" s="19" t="str">
        <f t="shared" si="39"/>
        <v/>
      </c>
      <c r="E475" s="18"/>
      <c r="F475" s="21" t="str">
        <f t="shared" si="40"/>
        <v/>
      </c>
      <c r="G475" s="22" t="str">
        <f>IF(C475="","",IF(D475='Gear Train '!$Q$3,"-",VLOOKUP(C475,$P$14:$R$513,3,FALSE)))</f>
        <v/>
      </c>
      <c r="H475" s="22" t="str">
        <f>IF(C475="","",IF(OR(D475='Gear Train '!$Q$7,D475='Gear Train '!$Q$3,D475='Gear Train '!$Q$8),"-",VLOOKUP(C475,$P$14:$S$513,4,FALSE)))</f>
        <v/>
      </c>
      <c r="I475" s="23" t="str">
        <f>IF(C475="","",IF(OR(D475='Gear Train '!$Q$7,D475='Gear Train '!$Q$8,F475='Gear Train '!$Q$7),VLOOKUP(E475,$C$14:$L$513,7,FALSE),IF(D475='Gear Train '!$Q$3,VLOOKUP(C475,$P$14:$T$513,5,FALSE),VLOOKUP(E475,$C$14:$L$513,7,FALSE)*L475)))</f>
        <v/>
      </c>
      <c r="J475" s="23" t="str">
        <f>IF(C475="","",IF(OR(D475='Gear Train '!$Q$7,D475='Gear Train '!$Q$8,F475='Gear Train '!$Q$7),VLOOKUP(E475,$C$14:$L$513,8,FALSE),IF(D475='Gear Train '!$Q$3,E475/I475,VLOOKUP(E475,$C$14:$L$513,8,FALSE)/L475)))</f>
        <v/>
      </c>
      <c r="K475" s="23" t="str">
        <f t="shared" si="43"/>
        <v/>
      </c>
      <c r="L475" s="23" t="str">
        <f>IF(C475="","",IF(OR(D475='Gear Train '!$Q$7,D475='Gear Train '!$Q$8,F475='Gear Train '!$Q$7),VLOOKUP(E475,$C$14:$L$513,10,FALSE),IF(D475='Gear Train '!$Q$3,"-",IF(F475='Gear Train '!$Q$3,1,H475/VLOOKUP(E475,$P$14:$S$513,4,FALSE)))))</f>
        <v/>
      </c>
      <c r="M475" s="23" t="str">
        <f t="shared" si="41"/>
        <v/>
      </c>
      <c r="N475" s="24" t="str">
        <f t="shared" si="42"/>
        <v/>
      </c>
      <c r="P475" s="18"/>
      <c r="Q475" s="18"/>
      <c r="R475" s="25"/>
      <c r="S475" s="25"/>
      <c r="T475" s="25"/>
      <c r="AF475" s="1"/>
      <c r="AG475" s="1"/>
    </row>
    <row r="476" spans="2:33">
      <c r="B476" s="17"/>
      <c r="C476" s="18"/>
      <c r="D476" s="19" t="str">
        <f t="shared" si="39"/>
        <v/>
      </c>
      <c r="E476" s="18"/>
      <c r="F476" s="21" t="str">
        <f t="shared" si="40"/>
        <v/>
      </c>
      <c r="G476" s="22" t="str">
        <f>IF(C476="","",IF(D476='Gear Train '!$Q$3,"-",VLOOKUP(C476,$P$14:$R$513,3,FALSE)))</f>
        <v/>
      </c>
      <c r="H476" s="22" t="str">
        <f>IF(C476="","",IF(OR(D476='Gear Train '!$Q$7,D476='Gear Train '!$Q$3,D476='Gear Train '!$Q$8),"-",VLOOKUP(C476,$P$14:$S$513,4,FALSE)))</f>
        <v/>
      </c>
      <c r="I476" s="23" t="str">
        <f>IF(C476="","",IF(OR(D476='Gear Train '!$Q$7,D476='Gear Train '!$Q$8,F476='Gear Train '!$Q$7),VLOOKUP(E476,$C$14:$L$513,7,FALSE),IF(D476='Gear Train '!$Q$3,VLOOKUP(C476,$P$14:$T$513,5,FALSE),VLOOKUP(E476,$C$14:$L$513,7,FALSE)*L476)))</f>
        <v/>
      </c>
      <c r="J476" s="23" t="str">
        <f>IF(C476="","",IF(OR(D476='Gear Train '!$Q$7,D476='Gear Train '!$Q$8,F476='Gear Train '!$Q$7),VLOOKUP(E476,$C$14:$L$513,8,FALSE),IF(D476='Gear Train '!$Q$3,E476/I476,VLOOKUP(E476,$C$14:$L$513,8,FALSE)/L476)))</f>
        <v/>
      </c>
      <c r="K476" s="23" t="str">
        <f t="shared" si="43"/>
        <v/>
      </c>
      <c r="L476" s="23" t="str">
        <f>IF(C476="","",IF(OR(D476='Gear Train '!$Q$7,D476='Gear Train '!$Q$8,F476='Gear Train '!$Q$7),VLOOKUP(E476,$C$14:$L$513,10,FALSE),IF(D476='Gear Train '!$Q$3,"-",IF(F476='Gear Train '!$Q$3,1,H476/VLOOKUP(E476,$P$14:$S$513,4,FALSE)))))</f>
        <v/>
      </c>
      <c r="M476" s="23" t="str">
        <f t="shared" si="41"/>
        <v/>
      </c>
      <c r="N476" s="24" t="str">
        <f t="shared" si="42"/>
        <v/>
      </c>
      <c r="P476" s="18"/>
      <c r="Q476" s="18"/>
      <c r="R476" s="25"/>
      <c r="S476" s="25"/>
      <c r="T476" s="25"/>
      <c r="AF476" s="1"/>
      <c r="AG476" s="1"/>
    </row>
    <row r="477" spans="2:33">
      <c r="B477" s="17"/>
      <c r="C477" s="18"/>
      <c r="D477" s="19" t="str">
        <f t="shared" si="39"/>
        <v/>
      </c>
      <c r="E477" s="18"/>
      <c r="F477" s="21" t="str">
        <f t="shared" si="40"/>
        <v/>
      </c>
      <c r="G477" s="22" t="str">
        <f>IF(C477="","",IF(D477='Gear Train '!$Q$3,"-",VLOOKUP(C477,$P$14:$R$513,3,FALSE)))</f>
        <v/>
      </c>
      <c r="H477" s="22" t="str">
        <f>IF(C477="","",IF(OR(D477='Gear Train '!$Q$7,D477='Gear Train '!$Q$3,D477='Gear Train '!$Q$8),"-",VLOOKUP(C477,$P$14:$S$513,4,FALSE)))</f>
        <v/>
      </c>
      <c r="I477" s="23" t="str">
        <f>IF(C477="","",IF(OR(D477='Gear Train '!$Q$7,D477='Gear Train '!$Q$8,F477='Gear Train '!$Q$7),VLOOKUP(E477,$C$14:$L$513,7,FALSE),IF(D477='Gear Train '!$Q$3,VLOOKUP(C477,$P$14:$T$513,5,FALSE),VLOOKUP(E477,$C$14:$L$513,7,FALSE)*L477)))</f>
        <v/>
      </c>
      <c r="J477" s="23" t="str">
        <f>IF(C477="","",IF(OR(D477='Gear Train '!$Q$7,D477='Gear Train '!$Q$8,F477='Gear Train '!$Q$7),VLOOKUP(E477,$C$14:$L$513,8,FALSE),IF(D477='Gear Train '!$Q$3,E477/I477,VLOOKUP(E477,$C$14:$L$513,8,FALSE)/L477)))</f>
        <v/>
      </c>
      <c r="K477" s="23" t="str">
        <f t="shared" si="43"/>
        <v/>
      </c>
      <c r="L477" s="23" t="str">
        <f>IF(C477="","",IF(OR(D477='Gear Train '!$Q$7,D477='Gear Train '!$Q$8,F477='Gear Train '!$Q$7),VLOOKUP(E477,$C$14:$L$513,10,FALSE),IF(D477='Gear Train '!$Q$3,"-",IF(F477='Gear Train '!$Q$3,1,H477/VLOOKUP(E477,$P$14:$S$513,4,FALSE)))))</f>
        <v/>
      </c>
      <c r="M477" s="23" t="str">
        <f t="shared" si="41"/>
        <v/>
      </c>
      <c r="N477" s="24" t="str">
        <f t="shared" si="42"/>
        <v/>
      </c>
      <c r="P477" s="18"/>
      <c r="Q477" s="18"/>
      <c r="R477" s="25"/>
      <c r="S477" s="25"/>
      <c r="T477" s="25"/>
      <c r="AF477" s="1"/>
      <c r="AG477" s="1"/>
    </row>
    <row r="478" spans="2:33">
      <c r="B478" s="17"/>
      <c r="C478" s="18"/>
      <c r="D478" s="19" t="str">
        <f t="shared" si="39"/>
        <v/>
      </c>
      <c r="E478" s="18"/>
      <c r="F478" s="21" t="str">
        <f t="shared" si="40"/>
        <v/>
      </c>
      <c r="G478" s="22" t="str">
        <f>IF(C478="","",IF(D478='Gear Train '!$Q$3,"-",VLOOKUP(C478,$P$14:$R$513,3,FALSE)))</f>
        <v/>
      </c>
      <c r="H478" s="22" t="str">
        <f>IF(C478="","",IF(OR(D478='Gear Train '!$Q$7,D478='Gear Train '!$Q$3,D478='Gear Train '!$Q$8),"-",VLOOKUP(C478,$P$14:$S$513,4,FALSE)))</f>
        <v/>
      </c>
      <c r="I478" s="23" t="str">
        <f>IF(C478="","",IF(OR(D478='Gear Train '!$Q$7,D478='Gear Train '!$Q$8,F478='Gear Train '!$Q$7),VLOOKUP(E478,$C$14:$L$513,7,FALSE),IF(D478='Gear Train '!$Q$3,VLOOKUP(C478,$P$14:$T$513,5,FALSE),VLOOKUP(E478,$C$14:$L$513,7,FALSE)*L478)))</f>
        <v/>
      </c>
      <c r="J478" s="23" t="str">
        <f>IF(C478="","",IF(OR(D478='Gear Train '!$Q$7,D478='Gear Train '!$Q$8,F478='Gear Train '!$Q$7),VLOOKUP(E478,$C$14:$L$513,8,FALSE),IF(D478='Gear Train '!$Q$3,E478/I478,VLOOKUP(E478,$C$14:$L$513,8,FALSE)/L478)))</f>
        <v/>
      </c>
      <c r="K478" s="23" t="str">
        <f t="shared" si="43"/>
        <v/>
      </c>
      <c r="L478" s="23" t="str">
        <f>IF(C478="","",IF(OR(D478='Gear Train '!$Q$7,D478='Gear Train '!$Q$8,F478='Gear Train '!$Q$7),VLOOKUP(E478,$C$14:$L$513,10,FALSE),IF(D478='Gear Train '!$Q$3,"-",IF(F478='Gear Train '!$Q$3,1,H478/VLOOKUP(E478,$P$14:$S$513,4,FALSE)))))</f>
        <v/>
      </c>
      <c r="M478" s="23" t="str">
        <f t="shared" si="41"/>
        <v/>
      </c>
      <c r="N478" s="24" t="str">
        <f t="shared" si="42"/>
        <v/>
      </c>
      <c r="P478" s="18"/>
      <c r="Q478" s="18"/>
      <c r="R478" s="25"/>
      <c r="S478" s="25"/>
      <c r="T478" s="25"/>
      <c r="AF478" s="1"/>
      <c r="AG478" s="1"/>
    </row>
    <row r="479" spans="2:33">
      <c r="B479" s="17"/>
      <c r="C479" s="18"/>
      <c r="D479" s="19" t="str">
        <f t="shared" si="39"/>
        <v/>
      </c>
      <c r="E479" s="18"/>
      <c r="F479" s="21" t="str">
        <f t="shared" si="40"/>
        <v/>
      </c>
      <c r="G479" s="22" t="str">
        <f>IF(C479="","",IF(D479='Gear Train '!$Q$3,"-",VLOOKUP(C479,$P$14:$R$513,3,FALSE)))</f>
        <v/>
      </c>
      <c r="H479" s="22" t="str">
        <f>IF(C479="","",IF(OR(D479='Gear Train '!$Q$7,D479='Gear Train '!$Q$3,D479='Gear Train '!$Q$8),"-",VLOOKUP(C479,$P$14:$S$513,4,FALSE)))</f>
        <v/>
      </c>
      <c r="I479" s="23" t="str">
        <f>IF(C479="","",IF(OR(D479='Gear Train '!$Q$7,D479='Gear Train '!$Q$8,F479='Gear Train '!$Q$7),VLOOKUP(E479,$C$14:$L$513,7,FALSE),IF(D479='Gear Train '!$Q$3,VLOOKUP(C479,$P$14:$T$513,5,FALSE),VLOOKUP(E479,$C$14:$L$513,7,FALSE)*L479)))</f>
        <v/>
      </c>
      <c r="J479" s="23" t="str">
        <f>IF(C479="","",IF(OR(D479='Gear Train '!$Q$7,D479='Gear Train '!$Q$8,F479='Gear Train '!$Q$7),VLOOKUP(E479,$C$14:$L$513,8,FALSE),IF(D479='Gear Train '!$Q$3,E479/I479,VLOOKUP(E479,$C$14:$L$513,8,FALSE)/L479)))</f>
        <v/>
      </c>
      <c r="K479" s="23" t="str">
        <f t="shared" si="43"/>
        <v/>
      </c>
      <c r="L479" s="23" t="str">
        <f>IF(C479="","",IF(OR(D479='Gear Train '!$Q$7,D479='Gear Train '!$Q$8,F479='Gear Train '!$Q$7),VLOOKUP(E479,$C$14:$L$513,10,FALSE),IF(D479='Gear Train '!$Q$3,"-",IF(F479='Gear Train '!$Q$3,1,H479/VLOOKUP(E479,$P$14:$S$513,4,FALSE)))))</f>
        <v/>
      </c>
      <c r="M479" s="23" t="str">
        <f t="shared" si="41"/>
        <v/>
      </c>
      <c r="N479" s="24" t="str">
        <f t="shared" si="42"/>
        <v/>
      </c>
      <c r="P479" s="18"/>
      <c r="Q479" s="18"/>
      <c r="R479" s="25"/>
      <c r="S479" s="25"/>
      <c r="T479" s="25"/>
      <c r="AF479" s="1"/>
      <c r="AG479" s="1"/>
    </row>
    <row r="480" spans="2:33">
      <c r="B480" s="17"/>
      <c r="C480" s="18"/>
      <c r="D480" s="19" t="str">
        <f t="shared" si="39"/>
        <v/>
      </c>
      <c r="E480" s="18"/>
      <c r="F480" s="21" t="str">
        <f t="shared" si="40"/>
        <v/>
      </c>
      <c r="G480" s="22" t="str">
        <f>IF(C480="","",IF(D480='Gear Train '!$Q$3,"-",VLOOKUP(C480,$P$14:$R$513,3,FALSE)))</f>
        <v/>
      </c>
      <c r="H480" s="22" t="str">
        <f>IF(C480="","",IF(OR(D480='Gear Train '!$Q$7,D480='Gear Train '!$Q$3,D480='Gear Train '!$Q$8),"-",VLOOKUP(C480,$P$14:$S$513,4,FALSE)))</f>
        <v/>
      </c>
      <c r="I480" s="23" t="str">
        <f>IF(C480="","",IF(OR(D480='Gear Train '!$Q$7,D480='Gear Train '!$Q$8,F480='Gear Train '!$Q$7),VLOOKUP(E480,$C$14:$L$513,7,FALSE),IF(D480='Gear Train '!$Q$3,VLOOKUP(C480,$P$14:$T$513,5,FALSE),VLOOKUP(E480,$C$14:$L$513,7,FALSE)*L480)))</f>
        <v/>
      </c>
      <c r="J480" s="23" t="str">
        <f>IF(C480="","",IF(OR(D480='Gear Train '!$Q$7,D480='Gear Train '!$Q$8,F480='Gear Train '!$Q$7),VLOOKUP(E480,$C$14:$L$513,8,FALSE),IF(D480='Gear Train '!$Q$3,E480/I480,VLOOKUP(E480,$C$14:$L$513,8,FALSE)/L480)))</f>
        <v/>
      </c>
      <c r="K480" s="23" t="str">
        <f t="shared" si="43"/>
        <v/>
      </c>
      <c r="L480" s="23" t="str">
        <f>IF(C480="","",IF(OR(D480='Gear Train '!$Q$7,D480='Gear Train '!$Q$8,F480='Gear Train '!$Q$7),VLOOKUP(E480,$C$14:$L$513,10,FALSE),IF(D480='Gear Train '!$Q$3,"-",IF(F480='Gear Train '!$Q$3,1,H480/VLOOKUP(E480,$P$14:$S$513,4,FALSE)))))</f>
        <v/>
      </c>
      <c r="M480" s="23" t="str">
        <f t="shared" si="41"/>
        <v/>
      </c>
      <c r="N480" s="24" t="str">
        <f t="shared" si="42"/>
        <v/>
      </c>
      <c r="P480" s="18"/>
      <c r="Q480" s="18"/>
      <c r="R480" s="25"/>
      <c r="S480" s="25"/>
      <c r="T480" s="25"/>
      <c r="AF480" s="1"/>
      <c r="AG480" s="1"/>
    </row>
    <row r="481" spans="2:33">
      <c r="B481" s="17"/>
      <c r="C481" s="18"/>
      <c r="D481" s="19" t="str">
        <f t="shared" si="39"/>
        <v/>
      </c>
      <c r="E481" s="18"/>
      <c r="F481" s="21" t="str">
        <f t="shared" si="40"/>
        <v/>
      </c>
      <c r="G481" s="22" t="str">
        <f>IF(C481="","",IF(D481='Gear Train '!$Q$3,"-",VLOOKUP(C481,$P$14:$R$513,3,FALSE)))</f>
        <v/>
      </c>
      <c r="H481" s="22" t="str">
        <f>IF(C481="","",IF(OR(D481='Gear Train '!$Q$7,D481='Gear Train '!$Q$3,D481='Gear Train '!$Q$8),"-",VLOOKUP(C481,$P$14:$S$513,4,FALSE)))</f>
        <v/>
      </c>
      <c r="I481" s="23" t="str">
        <f>IF(C481="","",IF(OR(D481='Gear Train '!$Q$7,D481='Gear Train '!$Q$8,F481='Gear Train '!$Q$7),VLOOKUP(E481,$C$14:$L$513,7,FALSE),IF(D481='Gear Train '!$Q$3,VLOOKUP(C481,$P$14:$T$513,5,FALSE),VLOOKUP(E481,$C$14:$L$513,7,FALSE)*L481)))</f>
        <v/>
      </c>
      <c r="J481" s="23" t="str">
        <f>IF(C481="","",IF(OR(D481='Gear Train '!$Q$7,D481='Gear Train '!$Q$8,F481='Gear Train '!$Q$7),VLOOKUP(E481,$C$14:$L$513,8,FALSE),IF(D481='Gear Train '!$Q$3,E481/I481,VLOOKUP(E481,$C$14:$L$513,8,FALSE)/L481)))</f>
        <v/>
      </c>
      <c r="K481" s="23" t="str">
        <f t="shared" si="43"/>
        <v/>
      </c>
      <c r="L481" s="23" t="str">
        <f>IF(C481="","",IF(OR(D481='Gear Train '!$Q$7,D481='Gear Train '!$Q$8,F481='Gear Train '!$Q$7),VLOOKUP(E481,$C$14:$L$513,10,FALSE),IF(D481='Gear Train '!$Q$3,"-",IF(F481='Gear Train '!$Q$3,1,H481/VLOOKUP(E481,$P$14:$S$513,4,FALSE)))))</f>
        <v/>
      </c>
      <c r="M481" s="23" t="str">
        <f t="shared" si="41"/>
        <v/>
      </c>
      <c r="N481" s="24" t="str">
        <f t="shared" si="42"/>
        <v/>
      </c>
      <c r="P481" s="18"/>
      <c r="Q481" s="18"/>
      <c r="R481" s="25"/>
      <c r="S481" s="25"/>
      <c r="T481" s="25"/>
      <c r="AF481" s="1"/>
      <c r="AG481" s="1"/>
    </row>
    <row r="482" spans="2:33">
      <c r="B482" s="17"/>
      <c r="C482" s="18"/>
      <c r="D482" s="19" t="str">
        <f t="shared" si="39"/>
        <v/>
      </c>
      <c r="E482" s="18"/>
      <c r="F482" s="21" t="str">
        <f t="shared" si="40"/>
        <v/>
      </c>
      <c r="G482" s="22" t="str">
        <f>IF(C482="","",IF(D482='Gear Train '!$Q$3,"-",VLOOKUP(C482,$P$14:$R$513,3,FALSE)))</f>
        <v/>
      </c>
      <c r="H482" s="22" t="str">
        <f>IF(C482="","",IF(OR(D482='Gear Train '!$Q$7,D482='Gear Train '!$Q$3,D482='Gear Train '!$Q$8),"-",VLOOKUP(C482,$P$14:$S$513,4,FALSE)))</f>
        <v/>
      </c>
      <c r="I482" s="23" t="str">
        <f>IF(C482="","",IF(OR(D482='Gear Train '!$Q$7,D482='Gear Train '!$Q$8,F482='Gear Train '!$Q$7),VLOOKUP(E482,$C$14:$L$513,7,FALSE),IF(D482='Gear Train '!$Q$3,VLOOKUP(C482,$P$14:$T$513,5,FALSE),VLOOKUP(E482,$C$14:$L$513,7,FALSE)*L482)))</f>
        <v/>
      </c>
      <c r="J482" s="23" t="str">
        <f>IF(C482="","",IF(OR(D482='Gear Train '!$Q$7,D482='Gear Train '!$Q$8,F482='Gear Train '!$Q$7),VLOOKUP(E482,$C$14:$L$513,8,FALSE),IF(D482='Gear Train '!$Q$3,E482/I482,VLOOKUP(E482,$C$14:$L$513,8,FALSE)/L482)))</f>
        <v/>
      </c>
      <c r="K482" s="23" t="str">
        <f t="shared" si="43"/>
        <v/>
      </c>
      <c r="L482" s="23" t="str">
        <f>IF(C482="","",IF(OR(D482='Gear Train '!$Q$7,D482='Gear Train '!$Q$8,F482='Gear Train '!$Q$7),VLOOKUP(E482,$C$14:$L$513,10,FALSE),IF(D482='Gear Train '!$Q$3,"-",IF(F482='Gear Train '!$Q$3,1,H482/VLOOKUP(E482,$P$14:$S$513,4,FALSE)))))</f>
        <v/>
      </c>
      <c r="M482" s="23" t="str">
        <f t="shared" si="41"/>
        <v/>
      </c>
      <c r="N482" s="24" t="str">
        <f t="shared" si="42"/>
        <v/>
      </c>
      <c r="P482" s="18"/>
      <c r="Q482" s="18"/>
      <c r="R482" s="25"/>
      <c r="S482" s="25"/>
      <c r="T482" s="25"/>
      <c r="AF482" s="1"/>
      <c r="AG482" s="1"/>
    </row>
    <row r="483" spans="2:33">
      <c r="B483" s="17"/>
      <c r="C483" s="18"/>
      <c r="D483" s="19" t="str">
        <f t="shared" si="39"/>
        <v/>
      </c>
      <c r="E483" s="18"/>
      <c r="F483" s="21" t="str">
        <f t="shared" si="40"/>
        <v/>
      </c>
      <c r="G483" s="22" t="str">
        <f>IF(C483="","",IF(D483='Gear Train '!$Q$3,"-",VLOOKUP(C483,$P$14:$R$513,3,FALSE)))</f>
        <v/>
      </c>
      <c r="H483" s="22" t="str">
        <f>IF(C483="","",IF(OR(D483='Gear Train '!$Q$7,D483='Gear Train '!$Q$3,D483='Gear Train '!$Q$8),"-",VLOOKUP(C483,$P$14:$S$513,4,FALSE)))</f>
        <v/>
      </c>
      <c r="I483" s="23" t="str">
        <f>IF(C483="","",IF(OR(D483='Gear Train '!$Q$7,D483='Gear Train '!$Q$8,F483='Gear Train '!$Q$7),VLOOKUP(E483,$C$14:$L$513,7,FALSE),IF(D483='Gear Train '!$Q$3,VLOOKUP(C483,$P$14:$T$513,5,FALSE),VLOOKUP(E483,$C$14:$L$513,7,FALSE)*L483)))</f>
        <v/>
      </c>
      <c r="J483" s="23" t="str">
        <f>IF(C483="","",IF(OR(D483='Gear Train '!$Q$7,D483='Gear Train '!$Q$8,F483='Gear Train '!$Q$7),VLOOKUP(E483,$C$14:$L$513,8,FALSE),IF(D483='Gear Train '!$Q$3,E483/I483,VLOOKUP(E483,$C$14:$L$513,8,FALSE)/L483)))</f>
        <v/>
      </c>
      <c r="K483" s="23" t="str">
        <f t="shared" si="43"/>
        <v/>
      </c>
      <c r="L483" s="23" t="str">
        <f>IF(C483="","",IF(OR(D483='Gear Train '!$Q$7,D483='Gear Train '!$Q$8,F483='Gear Train '!$Q$7),VLOOKUP(E483,$C$14:$L$513,10,FALSE),IF(D483='Gear Train '!$Q$3,"-",IF(F483='Gear Train '!$Q$3,1,H483/VLOOKUP(E483,$P$14:$S$513,4,FALSE)))))</f>
        <v/>
      </c>
      <c r="M483" s="23" t="str">
        <f t="shared" si="41"/>
        <v/>
      </c>
      <c r="N483" s="24" t="str">
        <f t="shared" si="42"/>
        <v/>
      </c>
      <c r="P483" s="18"/>
      <c r="Q483" s="18"/>
      <c r="R483" s="25"/>
      <c r="S483" s="25"/>
      <c r="T483" s="25"/>
      <c r="AF483" s="1"/>
      <c r="AG483" s="1"/>
    </row>
    <row r="484" spans="2:33">
      <c r="B484" s="17"/>
      <c r="C484" s="18"/>
      <c r="D484" s="19" t="str">
        <f t="shared" si="39"/>
        <v/>
      </c>
      <c r="E484" s="18"/>
      <c r="F484" s="21" t="str">
        <f t="shared" si="40"/>
        <v/>
      </c>
      <c r="G484" s="22" t="str">
        <f>IF(C484="","",IF(D484='Gear Train '!$Q$3,"-",VLOOKUP(C484,$P$14:$R$513,3,FALSE)))</f>
        <v/>
      </c>
      <c r="H484" s="22" t="str">
        <f>IF(C484="","",IF(OR(D484='Gear Train '!$Q$7,D484='Gear Train '!$Q$3,D484='Gear Train '!$Q$8),"-",VLOOKUP(C484,$P$14:$S$513,4,FALSE)))</f>
        <v/>
      </c>
      <c r="I484" s="23" t="str">
        <f>IF(C484="","",IF(OR(D484='Gear Train '!$Q$7,D484='Gear Train '!$Q$8,F484='Gear Train '!$Q$7),VLOOKUP(E484,$C$14:$L$513,7,FALSE),IF(D484='Gear Train '!$Q$3,VLOOKUP(C484,$P$14:$T$513,5,FALSE),VLOOKUP(E484,$C$14:$L$513,7,FALSE)*L484)))</f>
        <v/>
      </c>
      <c r="J484" s="23" t="str">
        <f>IF(C484="","",IF(OR(D484='Gear Train '!$Q$7,D484='Gear Train '!$Q$8,F484='Gear Train '!$Q$7),VLOOKUP(E484,$C$14:$L$513,8,FALSE),IF(D484='Gear Train '!$Q$3,E484/I484,VLOOKUP(E484,$C$14:$L$513,8,FALSE)/L484)))</f>
        <v/>
      </c>
      <c r="K484" s="23" t="str">
        <f t="shared" si="43"/>
        <v/>
      </c>
      <c r="L484" s="23" t="str">
        <f>IF(C484="","",IF(OR(D484='Gear Train '!$Q$7,D484='Gear Train '!$Q$8,F484='Gear Train '!$Q$7),VLOOKUP(E484,$C$14:$L$513,10,FALSE),IF(D484='Gear Train '!$Q$3,"-",IF(F484='Gear Train '!$Q$3,1,H484/VLOOKUP(E484,$P$14:$S$513,4,FALSE)))))</f>
        <v/>
      </c>
      <c r="M484" s="23" t="str">
        <f t="shared" si="41"/>
        <v/>
      </c>
      <c r="N484" s="24" t="str">
        <f t="shared" si="42"/>
        <v/>
      </c>
      <c r="P484" s="18"/>
      <c r="Q484" s="18"/>
      <c r="R484" s="25"/>
      <c r="S484" s="25"/>
      <c r="T484" s="25"/>
      <c r="AF484" s="1"/>
      <c r="AG484" s="1"/>
    </row>
    <row r="485" spans="2:33">
      <c r="B485" s="17"/>
      <c r="C485" s="18"/>
      <c r="D485" s="19" t="str">
        <f t="shared" si="39"/>
        <v/>
      </c>
      <c r="E485" s="18"/>
      <c r="F485" s="21" t="str">
        <f t="shared" si="40"/>
        <v/>
      </c>
      <c r="G485" s="22" t="str">
        <f>IF(C485="","",IF(D485='Gear Train '!$Q$3,"-",VLOOKUP(C485,$P$14:$R$513,3,FALSE)))</f>
        <v/>
      </c>
      <c r="H485" s="22" t="str">
        <f>IF(C485="","",IF(OR(D485='Gear Train '!$Q$7,D485='Gear Train '!$Q$3,D485='Gear Train '!$Q$8),"-",VLOOKUP(C485,$P$14:$S$513,4,FALSE)))</f>
        <v/>
      </c>
      <c r="I485" s="23" t="str">
        <f>IF(C485="","",IF(OR(D485='Gear Train '!$Q$7,D485='Gear Train '!$Q$8,F485='Gear Train '!$Q$7),VLOOKUP(E485,$C$14:$L$513,7,FALSE),IF(D485='Gear Train '!$Q$3,VLOOKUP(C485,$P$14:$T$513,5,FALSE),VLOOKUP(E485,$C$14:$L$513,7,FALSE)*L485)))</f>
        <v/>
      </c>
      <c r="J485" s="23" t="str">
        <f>IF(C485="","",IF(OR(D485='Gear Train '!$Q$7,D485='Gear Train '!$Q$8,F485='Gear Train '!$Q$7),VLOOKUP(E485,$C$14:$L$513,8,FALSE),IF(D485='Gear Train '!$Q$3,E485/I485,VLOOKUP(E485,$C$14:$L$513,8,FALSE)/L485)))</f>
        <v/>
      </c>
      <c r="K485" s="23" t="str">
        <f t="shared" si="43"/>
        <v/>
      </c>
      <c r="L485" s="23" t="str">
        <f>IF(C485="","",IF(OR(D485='Gear Train '!$Q$7,D485='Gear Train '!$Q$8,F485='Gear Train '!$Q$7),VLOOKUP(E485,$C$14:$L$513,10,FALSE),IF(D485='Gear Train '!$Q$3,"-",IF(F485='Gear Train '!$Q$3,1,H485/VLOOKUP(E485,$P$14:$S$513,4,FALSE)))))</f>
        <v/>
      </c>
      <c r="M485" s="23" t="str">
        <f t="shared" si="41"/>
        <v/>
      </c>
      <c r="N485" s="24" t="str">
        <f t="shared" si="42"/>
        <v/>
      </c>
      <c r="P485" s="18"/>
      <c r="Q485" s="18"/>
      <c r="R485" s="25"/>
      <c r="S485" s="25"/>
      <c r="T485" s="25"/>
      <c r="AF485" s="1"/>
      <c r="AG485" s="1"/>
    </row>
    <row r="486" spans="2:33">
      <c r="B486" s="17"/>
      <c r="C486" s="18"/>
      <c r="D486" s="19" t="str">
        <f t="shared" si="39"/>
        <v/>
      </c>
      <c r="E486" s="18"/>
      <c r="F486" s="21" t="str">
        <f t="shared" si="40"/>
        <v/>
      </c>
      <c r="G486" s="22" t="str">
        <f>IF(C486="","",IF(D486='Gear Train '!$Q$3,"-",VLOOKUP(C486,$P$14:$R$513,3,FALSE)))</f>
        <v/>
      </c>
      <c r="H486" s="22" t="str">
        <f>IF(C486="","",IF(OR(D486='Gear Train '!$Q$7,D486='Gear Train '!$Q$3,D486='Gear Train '!$Q$8),"-",VLOOKUP(C486,$P$14:$S$513,4,FALSE)))</f>
        <v/>
      </c>
      <c r="I486" s="23" t="str">
        <f>IF(C486="","",IF(OR(D486='Gear Train '!$Q$7,D486='Gear Train '!$Q$8,F486='Gear Train '!$Q$7),VLOOKUP(E486,$C$14:$L$513,7,FALSE),IF(D486='Gear Train '!$Q$3,VLOOKUP(C486,$P$14:$T$513,5,FALSE),VLOOKUP(E486,$C$14:$L$513,7,FALSE)*L486)))</f>
        <v/>
      </c>
      <c r="J486" s="23" t="str">
        <f>IF(C486="","",IF(OR(D486='Gear Train '!$Q$7,D486='Gear Train '!$Q$8,F486='Gear Train '!$Q$7),VLOOKUP(E486,$C$14:$L$513,8,FALSE),IF(D486='Gear Train '!$Q$3,E486/I486,VLOOKUP(E486,$C$14:$L$513,8,FALSE)/L486)))</f>
        <v/>
      </c>
      <c r="K486" s="23" t="str">
        <f t="shared" si="43"/>
        <v/>
      </c>
      <c r="L486" s="23" t="str">
        <f>IF(C486="","",IF(OR(D486='Gear Train '!$Q$7,D486='Gear Train '!$Q$8,F486='Gear Train '!$Q$7),VLOOKUP(E486,$C$14:$L$513,10,FALSE),IF(D486='Gear Train '!$Q$3,"-",IF(F486='Gear Train '!$Q$3,1,H486/VLOOKUP(E486,$P$14:$S$513,4,FALSE)))))</f>
        <v/>
      </c>
      <c r="M486" s="23" t="str">
        <f t="shared" si="41"/>
        <v/>
      </c>
      <c r="N486" s="24" t="str">
        <f t="shared" si="42"/>
        <v/>
      </c>
      <c r="P486" s="18"/>
      <c r="Q486" s="18"/>
      <c r="R486" s="25"/>
      <c r="S486" s="25"/>
      <c r="T486" s="25"/>
      <c r="AF486" s="1"/>
      <c r="AG486" s="1"/>
    </row>
    <row r="487" spans="2:33">
      <c r="B487" s="17"/>
      <c r="C487" s="18"/>
      <c r="D487" s="19" t="str">
        <f t="shared" si="39"/>
        <v/>
      </c>
      <c r="E487" s="18"/>
      <c r="F487" s="21" t="str">
        <f t="shared" si="40"/>
        <v/>
      </c>
      <c r="G487" s="22" t="str">
        <f>IF(C487="","",IF(D487='Gear Train '!$Q$3,"-",VLOOKUP(C487,$P$14:$R$513,3,FALSE)))</f>
        <v/>
      </c>
      <c r="H487" s="22" t="str">
        <f>IF(C487="","",IF(OR(D487='Gear Train '!$Q$7,D487='Gear Train '!$Q$3,D487='Gear Train '!$Q$8),"-",VLOOKUP(C487,$P$14:$S$513,4,FALSE)))</f>
        <v/>
      </c>
      <c r="I487" s="23" t="str">
        <f>IF(C487="","",IF(OR(D487='Gear Train '!$Q$7,D487='Gear Train '!$Q$8,F487='Gear Train '!$Q$7),VLOOKUP(E487,$C$14:$L$513,7,FALSE),IF(D487='Gear Train '!$Q$3,VLOOKUP(C487,$P$14:$T$513,5,FALSE),VLOOKUP(E487,$C$14:$L$513,7,FALSE)*L487)))</f>
        <v/>
      </c>
      <c r="J487" s="23" t="str">
        <f>IF(C487="","",IF(OR(D487='Gear Train '!$Q$7,D487='Gear Train '!$Q$8,F487='Gear Train '!$Q$7),VLOOKUP(E487,$C$14:$L$513,8,FALSE),IF(D487='Gear Train '!$Q$3,E487/I487,VLOOKUP(E487,$C$14:$L$513,8,FALSE)/L487)))</f>
        <v/>
      </c>
      <c r="K487" s="23" t="str">
        <f t="shared" si="43"/>
        <v/>
      </c>
      <c r="L487" s="23" t="str">
        <f>IF(C487="","",IF(OR(D487='Gear Train '!$Q$7,D487='Gear Train '!$Q$8,F487='Gear Train '!$Q$7),VLOOKUP(E487,$C$14:$L$513,10,FALSE),IF(D487='Gear Train '!$Q$3,"-",IF(F487='Gear Train '!$Q$3,1,H487/VLOOKUP(E487,$P$14:$S$513,4,FALSE)))))</f>
        <v/>
      </c>
      <c r="M487" s="23" t="str">
        <f t="shared" si="41"/>
        <v/>
      </c>
      <c r="N487" s="24" t="str">
        <f t="shared" si="42"/>
        <v/>
      </c>
      <c r="P487" s="18"/>
      <c r="Q487" s="18"/>
      <c r="R487" s="25"/>
      <c r="S487" s="25"/>
      <c r="T487" s="25"/>
      <c r="AF487" s="1"/>
      <c r="AG487" s="1"/>
    </row>
    <row r="488" spans="2:33">
      <c r="B488" s="17"/>
      <c r="C488" s="18"/>
      <c r="D488" s="19" t="str">
        <f t="shared" si="39"/>
        <v/>
      </c>
      <c r="E488" s="18"/>
      <c r="F488" s="21" t="str">
        <f t="shared" si="40"/>
        <v/>
      </c>
      <c r="G488" s="22" t="str">
        <f>IF(C488="","",IF(D488='Gear Train '!$Q$3,"-",VLOOKUP(C488,$P$14:$R$513,3,FALSE)))</f>
        <v/>
      </c>
      <c r="H488" s="22" t="str">
        <f>IF(C488="","",IF(OR(D488='Gear Train '!$Q$7,D488='Gear Train '!$Q$3,D488='Gear Train '!$Q$8),"-",VLOOKUP(C488,$P$14:$S$513,4,FALSE)))</f>
        <v/>
      </c>
      <c r="I488" s="23" t="str">
        <f>IF(C488="","",IF(OR(D488='Gear Train '!$Q$7,D488='Gear Train '!$Q$8,F488='Gear Train '!$Q$7),VLOOKUP(E488,$C$14:$L$513,7,FALSE),IF(D488='Gear Train '!$Q$3,VLOOKUP(C488,$P$14:$T$513,5,FALSE),VLOOKUP(E488,$C$14:$L$513,7,FALSE)*L488)))</f>
        <v/>
      </c>
      <c r="J488" s="23" t="str">
        <f>IF(C488="","",IF(OR(D488='Gear Train '!$Q$7,D488='Gear Train '!$Q$8,F488='Gear Train '!$Q$7),VLOOKUP(E488,$C$14:$L$513,8,FALSE),IF(D488='Gear Train '!$Q$3,E488/I488,VLOOKUP(E488,$C$14:$L$513,8,FALSE)/L488)))</f>
        <v/>
      </c>
      <c r="K488" s="23" t="str">
        <f t="shared" si="43"/>
        <v/>
      </c>
      <c r="L488" s="23" t="str">
        <f>IF(C488="","",IF(OR(D488='Gear Train '!$Q$7,D488='Gear Train '!$Q$8,F488='Gear Train '!$Q$7),VLOOKUP(E488,$C$14:$L$513,10,FALSE),IF(D488='Gear Train '!$Q$3,"-",IF(F488='Gear Train '!$Q$3,1,H488/VLOOKUP(E488,$P$14:$S$513,4,FALSE)))))</f>
        <v/>
      </c>
      <c r="M488" s="23" t="str">
        <f t="shared" si="41"/>
        <v/>
      </c>
      <c r="N488" s="24" t="str">
        <f t="shared" si="42"/>
        <v/>
      </c>
      <c r="P488" s="18"/>
      <c r="Q488" s="18"/>
      <c r="R488" s="25"/>
      <c r="S488" s="25"/>
      <c r="T488" s="25"/>
      <c r="AF488" s="1"/>
      <c r="AG488" s="1"/>
    </row>
    <row r="489" spans="2:33">
      <c r="B489" s="17"/>
      <c r="C489" s="18"/>
      <c r="D489" s="19" t="str">
        <f t="shared" si="39"/>
        <v/>
      </c>
      <c r="E489" s="18"/>
      <c r="F489" s="21" t="str">
        <f t="shared" si="40"/>
        <v/>
      </c>
      <c r="G489" s="22" t="str">
        <f>IF(C489="","",IF(D489='Gear Train '!$Q$3,"-",VLOOKUP(C489,$P$14:$R$513,3,FALSE)))</f>
        <v/>
      </c>
      <c r="H489" s="22" t="str">
        <f>IF(C489="","",IF(OR(D489='Gear Train '!$Q$7,D489='Gear Train '!$Q$3,D489='Gear Train '!$Q$8),"-",VLOOKUP(C489,$P$14:$S$513,4,FALSE)))</f>
        <v/>
      </c>
      <c r="I489" s="23" t="str">
        <f>IF(C489="","",IF(OR(D489='Gear Train '!$Q$7,D489='Gear Train '!$Q$8,F489='Gear Train '!$Q$7),VLOOKUP(E489,$C$14:$L$513,7,FALSE),IF(D489='Gear Train '!$Q$3,VLOOKUP(C489,$P$14:$T$513,5,FALSE),VLOOKUP(E489,$C$14:$L$513,7,FALSE)*L489)))</f>
        <v/>
      </c>
      <c r="J489" s="23" t="str">
        <f>IF(C489="","",IF(OR(D489='Gear Train '!$Q$7,D489='Gear Train '!$Q$8,F489='Gear Train '!$Q$7),VLOOKUP(E489,$C$14:$L$513,8,FALSE),IF(D489='Gear Train '!$Q$3,E489/I489,VLOOKUP(E489,$C$14:$L$513,8,FALSE)/L489)))</f>
        <v/>
      </c>
      <c r="K489" s="23" t="str">
        <f t="shared" si="43"/>
        <v/>
      </c>
      <c r="L489" s="23" t="str">
        <f>IF(C489="","",IF(OR(D489='Gear Train '!$Q$7,D489='Gear Train '!$Q$8,F489='Gear Train '!$Q$7),VLOOKUP(E489,$C$14:$L$513,10,FALSE),IF(D489='Gear Train '!$Q$3,"-",IF(F489='Gear Train '!$Q$3,1,H489/VLOOKUP(E489,$P$14:$S$513,4,FALSE)))))</f>
        <v/>
      </c>
      <c r="M489" s="23" t="str">
        <f t="shared" si="41"/>
        <v/>
      </c>
      <c r="N489" s="24" t="str">
        <f t="shared" si="42"/>
        <v/>
      </c>
      <c r="P489" s="18"/>
      <c r="Q489" s="18"/>
      <c r="R489" s="25"/>
      <c r="S489" s="25"/>
      <c r="T489" s="25"/>
      <c r="AF489" s="1"/>
      <c r="AG489" s="1"/>
    </row>
    <row r="490" spans="2:33">
      <c r="B490" s="17"/>
      <c r="C490" s="18"/>
      <c r="D490" s="19" t="str">
        <f t="shared" si="39"/>
        <v/>
      </c>
      <c r="E490" s="18"/>
      <c r="F490" s="21" t="str">
        <f t="shared" si="40"/>
        <v/>
      </c>
      <c r="G490" s="22" t="str">
        <f>IF(C490="","",IF(D490='Gear Train '!$Q$3,"-",VLOOKUP(C490,$P$14:$R$513,3,FALSE)))</f>
        <v/>
      </c>
      <c r="H490" s="22" t="str">
        <f>IF(C490="","",IF(OR(D490='Gear Train '!$Q$7,D490='Gear Train '!$Q$3,D490='Gear Train '!$Q$8),"-",VLOOKUP(C490,$P$14:$S$513,4,FALSE)))</f>
        <v/>
      </c>
      <c r="I490" s="23" t="str">
        <f>IF(C490="","",IF(OR(D490='Gear Train '!$Q$7,D490='Gear Train '!$Q$8,F490='Gear Train '!$Q$7),VLOOKUP(E490,$C$14:$L$513,7,FALSE),IF(D490='Gear Train '!$Q$3,VLOOKUP(C490,$P$14:$T$513,5,FALSE),VLOOKUP(E490,$C$14:$L$513,7,FALSE)*L490)))</f>
        <v/>
      </c>
      <c r="J490" s="23" t="str">
        <f>IF(C490="","",IF(OR(D490='Gear Train '!$Q$7,D490='Gear Train '!$Q$8,F490='Gear Train '!$Q$7),VLOOKUP(E490,$C$14:$L$513,8,FALSE),IF(D490='Gear Train '!$Q$3,E490/I490,VLOOKUP(E490,$C$14:$L$513,8,FALSE)/L490)))</f>
        <v/>
      </c>
      <c r="K490" s="23" t="str">
        <f t="shared" si="43"/>
        <v/>
      </c>
      <c r="L490" s="23" t="str">
        <f>IF(C490="","",IF(OR(D490='Gear Train '!$Q$7,D490='Gear Train '!$Q$8,F490='Gear Train '!$Q$7),VLOOKUP(E490,$C$14:$L$513,10,FALSE),IF(D490='Gear Train '!$Q$3,"-",IF(F490='Gear Train '!$Q$3,1,H490/VLOOKUP(E490,$P$14:$S$513,4,FALSE)))))</f>
        <v/>
      </c>
      <c r="M490" s="23" t="str">
        <f t="shared" si="41"/>
        <v/>
      </c>
      <c r="N490" s="24" t="str">
        <f t="shared" si="42"/>
        <v/>
      </c>
      <c r="P490" s="18"/>
      <c r="Q490" s="18"/>
      <c r="R490" s="25"/>
      <c r="S490" s="25"/>
      <c r="T490" s="25"/>
      <c r="AF490" s="1"/>
      <c r="AG490" s="1"/>
    </row>
    <row r="491" spans="2:33">
      <c r="B491" s="17"/>
      <c r="C491" s="18"/>
      <c r="D491" s="19" t="str">
        <f t="shared" si="39"/>
        <v/>
      </c>
      <c r="E491" s="18"/>
      <c r="F491" s="21" t="str">
        <f t="shared" si="40"/>
        <v/>
      </c>
      <c r="G491" s="22" t="str">
        <f>IF(C491="","",IF(D491='Gear Train '!$Q$3,"-",VLOOKUP(C491,$P$14:$R$513,3,FALSE)))</f>
        <v/>
      </c>
      <c r="H491" s="22" t="str">
        <f>IF(C491="","",IF(OR(D491='Gear Train '!$Q$7,D491='Gear Train '!$Q$3,D491='Gear Train '!$Q$8),"-",VLOOKUP(C491,$P$14:$S$513,4,FALSE)))</f>
        <v/>
      </c>
      <c r="I491" s="23" t="str">
        <f>IF(C491="","",IF(OR(D491='Gear Train '!$Q$7,D491='Gear Train '!$Q$8,F491='Gear Train '!$Q$7),VLOOKUP(E491,$C$14:$L$513,7,FALSE),IF(D491='Gear Train '!$Q$3,VLOOKUP(C491,$P$14:$T$513,5,FALSE),VLOOKUP(E491,$C$14:$L$513,7,FALSE)*L491)))</f>
        <v/>
      </c>
      <c r="J491" s="23" t="str">
        <f>IF(C491="","",IF(OR(D491='Gear Train '!$Q$7,D491='Gear Train '!$Q$8,F491='Gear Train '!$Q$7),VLOOKUP(E491,$C$14:$L$513,8,FALSE),IF(D491='Gear Train '!$Q$3,E491/I491,VLOOKUP(E491,$C$14:$L$513,8,FALSE)/L491)))</f>
        <v/>
      </c>
      <c r="K491" s="23" t="str">
        <f t="shared" si="43"/>
        <v/>
      </c>
      <c r="L491" s="23" t="str">
        <f>IF(C491="","",IF(OR(D491='Gear Train '!$Q$7,D491='Gear Train '!$Q$8,F491='Gear Train '!$Q$7),VLOOKUP(E491,$C$14:$L$513,10,FALSE),IF(D491='Gear Train '!$Q$3,"-",IF(F491='Gear Train '!$Q$3,1,H491/VLOOKUP(E491,$P$14:$S$513,4,FALSE)))))</f>
        <v/>
      </c>
      <c r="M491" s="23" t="str">
        <f t="shared" si="41"/>
        <v/>
      </c>
      <c r="N491" s="24" t="str">
        <f t="shared" si="42"/>
        <v/>
      </c>
      <c r="P491" s="18"/>
      <c r="Q491" s="18"/>
      <c r="R491" s="25"/>
      <c r="S491" s="25"/>
      <c r="T491" s="25"/>
      <c r="AF491" s="1"/>
      <c r="AG491" s="1"/>
    </row>
    <row r="492" spans="2:33">
      <c r="B492" s="17"/>
      <c r="C492" s="18"/>
      <c r="D492" s="19" t="str">
        <f t="shared" si="39"/>
        <v/>
      </c>
      <c r="E492" s="18"/>
      <c r="F492" s="21" t="str">
        <f t="shared" si="40"/>
        <v/>
      </c>
      <c r="G492" s="22" t="str">
        <f>IF(C492="","",IF(D492='Gear Train '!$Q$3,"-",VLOOKUP(C492,$P$14:$R$513,3,FALSE)))</f>
        <v/>
      </c>
      <c r="H492" s="22" t="str">
        <f>IF(C492="","",IF(OR(D492='Gear Train '!$Q$7,D492='Gear Train '!$Q$3,D492='Gear Train '!$Q$8),"-",VLOOKUP(C492,$P$14:$S$513,4,FALSE)))</f>
        <v/>
      </c>
      <c r="I492" s="23" t="str">
        <f>IF(C492="","",IF(OR(D492='Gear Train '!$Q$7,D492='Gear Train '!$Q$8,F492='Gear Train '!$Q$7),VLOOKUP(E492,$C$14:$L$513,7,FALSE),IF(D492='Gear Train '!$Q$3,VLOOKUP(C492,$P$14:$T$513,5,FALSE),VLOOKUP(E492,$C$14:$L$513,7,FALSE)*L492)))</f>
        <v/>
      </c>
      <c r="J492" s="23" t="str">
        <f>IF(C492="","",IF(OR(D492='Gear Train '!$Q$7,D492='Gear Train '!$Q$8,F492='Gear Train '!$Q$7),VLOOKUP(E492,$C$14:$L$513,8,FALSE),IF(D492='Gear Train '!$Q$3,E492/I492,VLOOKUP(E492,$C$14:$L$513,8,FALSE)/L492)))</f>
        <v/>
      </c>
      <c r="K492" s="23" t="str">
        <f t="shared" si="43"/>
        <v/>
      </c>
      <c r="L492" s="23" t="str">
        <f>IF(C492="","",IF(OR(D492='Gear Train '!$Q$7,D492='Gear Train '!$Q$8,F492='Gear Train '!$Q$7),VLOOKUP(E492,$C$14:$L$513,10,FALSE),IF(D492='Gear Train '!$Q$3,"-",IF(F492='Gear Train '!$Q$3,1,H492/VLOOKUP(E492,$P$14:$S$513,4,FALSE)))))</f>
        <v/>
      </c>
      <c r="M492" s="23" t="str">
        <f t="shared" si="41"/>
        <v/>
      </c>
      <c r="N492" s="24" t="str">
        <f t="shared" si="42"/>
        <v/>
      </c>
      <c r="P492" s="18"/>
      <c r="Q492" s="18"/>
      <c r="R492" s="25"/>
      <c r="S492" s="25"/>
      <c r="T492" s="25"/>
      <c r="AF492" s="1"/>
      <c r="AG492" s="1"/>
    </row>
    <row r="493" spans="2:33">
      <c r="B493" s="17"/>
      <c r="C493" s="18"/>
      <c r="D493" s="19" t="str">
        <f t="shared" si="39"/>
        <v/>
      </c>
      <c r="E493" s="18"/>
      <c r="F493" s="21" t="str">
        <f t="shared" si="40"/>
        <v/>
      </c>
      <c r="G493" s="22" t="str">
        <f>IF(C493="","",IF(D493='Gear Train '!$Q$3,"-",VLOOKUP(C493,$P$14:$R$513,3,FALSE)))</f>
        <v/>
      </c>
      <c r="H493" s="22" t="str">
        <f>IF(C493="","",IF(OR(D493='Gear Train '!$Q$7,D493='Gear Train '!$Q$3,D493='Gear Train '!$Q$8),"-",VLOOKUP(C493,$P$14:$S$513,4,FALSE)))</f>
        <v/>
      </c>
      <c r="I493" s="23" t="str">
        <f>IF(C493="","",IF(OR(D493='Gear Train '!$Q$7,D493='Gear Train '!$Q$8,F493='Gear Train '!$Q$7),VLOOKUP(E493,$C$14:$L$513,7,FALSE),IF(D493='Gear Train '!$Q$3,VLOOKUP(C493,$P$14:$T$513,5,FALSE),VLOOKUP(E493,$C$14:$L$513,7,FALSE)*L493)))</f>
        <v/>
      </c>
      <c r="J493" s="23" t="str">
        <f>IF(C493="","",IF(OR(D493='Gear Train '!$Q$7,D493='Gear Train '!$Q$8,F493='Gear Train '!$Q$7),VLOOKUP(E493,$C$14:$L$513,8,FALSE),IF(D493='Gear Train '!$Q$3,E493/I493,VLOOKUP(E493,$C$14:$L$513,8,FALSE)/L493)))</f>
        <v/>
      </c>
      <c r="K493" s="23" t="str">
        <f t="shared" si="43"/>
        <v/>
      </c>
      <c r="L493" s="23" t="str">
        <f>IF(C493="","",IF(OR(D493='Gear Train '!$Q$7,D493='Gear Train '!$Q$8,F493='Gear Train '!$Q$7),VLOOKUP(E493,$C$14:$L$513,10,FALSE),IF(D493='Gear Train '!$Q$3,"-",IF(F493='Gear Train '!$Q$3,1,H493/VLOOKUP(E493,$P$14:$S$513,4,FALSE)))))</f>
        <v/>
      </c>
      <c r="M493" s="23" t="str">
        <f t="shared" si="41"/>
        <v/>
      </c>
      <c r="N493" s="24" t="str">
        <f t="shared" si="42"/>
        <v/>
      </c>
      <c r="P493" s="18"/>
      <c r="Q493" s="18"/>
      <c r="R493" s="25"/>
      <c r="S493" s="25"/>
      <c r="T493" s="25"/>
      <c r="AF493" s="1"/>
      <c r="AG493" s="1"/>
    </row>
    <row r="494" spans="2:33">
      <c r="B494" s="17"/>
      <c r="C494" s="18"/>
      <c r="D494" s="19" t="str">
        <f t="shared" si="39"/>
        <v/>
      </c>
      <c r="E494" s="18"/>
      <c r="F494" s="21" t="str">
        <f t="shared" si="40"/>
        <v/>
      </c>
      <c r="G494" s="22" t="str">
        <f>IF(C494="","",IF(D494='Gear Train '!$Q$3,"-",VLOOKUP(C494,$P$14:$R$513,3,FALSE)))</f>
        <v/>
      </c>
      <c r="H494" s="22" t="str">
        <f>IF(C494="","",IF(OR(D494='Gear Train '!$Q$7,D494='Gear Train '!$Q$3,D494='Gear Train '!$Q$8),"-",VLOOKUP(C494,$P$14:$S$513,4,FALSE)))</f>
        <v/>
      </c>
      <c r="I494" s="23" t="str">
        <f>IF(C494="","",IF(OR(D494='Gear Train '!$Q$7,D494='Gear Train '!$Q$8,F494='Gear Train '!$Q$7),VLOOKUP(E494,$C$14:$L$513,7,FALSE),IF(D494='Gear Train '!$Q$3,VLOOKUP(C494,$P$14:$T$513,5,FALSE),VLOOKUP(E494,$C$14:$L$513,7,FALSE)*L494)))</f>
        <v/>
      </c>
      <c r="J494" s="23" t="str">
        <f>IF(C494="","",IF(OR(D494='Gear Train '!$Q$7,D494='Gear Train '!$Q$8,F494='Gear Train '!$Q$7),VLOOKUP(E494,$C$14:$L$513,8,FALSE),IF(D494='Gear Train '!$Q$3,E494/I494,VLOOKUP(E494,$C$14:$L$513,8,FALSE)/L494)))</f>
        <v/>
      </c>
      <c r="K494" s="23" t="str">
        <f t="shared" si="43"/>
        <v/>
      </c>
      <c r="L494" s="23" t="str">
        <f>IF(C494="","",IF(OR(D494='Gear Train '!$Q$7,D494='Gear Train '!$Q$8,F494='Gear Train '!$Q$7),VLOOKUP(E494,$C$14:$L$513,10,FALSE),IF(D494='Gear Train '!$Q$3,"-",IF(F494='Gear Train '!$Q$3,1,H494/VLOOKUP(E494,$P$14:$S$513,4,FALSE)))))</f>
        <v/>
      </c>
      <c r="M494" s="23" t="str">
        <f t="shared" si="41"/>
        <v/>
      </c>
      <c r="N494" s="24" t="str">
        <f t="shared" si="42"/>
        <v/>
      </c>
      <c r="P494" s="18"/>
      <c r="Q494" s="18"/>
      <c r="R494" s="25"/>
      <c r="S494" s="25"/>
      <c r="T494" s="25"/>
      <c r="AF494" s="1"/>
      <c r="AG494" s="1"/>
    </row>
    <row r="495" spans="2:33">
      <c r="B495" s="17"/>
      <c r="C495" s="18"/>
      <c r="D495" s="19" t="str">
        <f t="shared" si="39"/>
        <v/>
      </c>
      <c r="E495" s="18"/>
      <c r="F495" s="21" t="str">
        <f t="shared" si="40"/>
        <v/>
      </c>
      <c r="G495" s="22" t="str">
        <f>IF(C495="","",IF(D495='Gear Train '!$Q$3,"-",VLOOKUP(C495,$P$14:$R$513,3,FALSE)))</f>
        <v/>
      </c>
      <c r="H495" s="22" t="str">
        <f>IF(C495="","",IF(OR(D495='Gear Train '!$Q$7,D495='Gear Train '!$Q$3,D495='Gear Train '!$Q$8),"-",VLOOKUP(C495,$P$14:$S$513,4,FALSE)))</f>
        <v/>
      </c>
      <c r="I495" s="23" t="str">
        <f>IF(C495="","",IF(OR(D495='Gear Train '!$Q$7,D495='Gear Train '!$Q$8,F495='Gear Train '!$Q$7),VLOOKUP(E495,$C$14:$L$513,7,FALSE),IF(D495='Gear Train '!$Q$3,VLOOKUP(C495,$P$14:$T$513,5,FALSE),VLOOKUP(E495,$C$14:$L$513,7,FALSE)*L495)))</f>
        <v/>
      </c>
      <c r="J495" s="23" t="str">
        <f>IF(C495="","",IF(OR(D495='Gear Train '!$Q$7,D495='Gear Train '!$Q$8,F495='Gear Train '!$Q$7),VLOOKUP(E495,$C$14:$L$513,8,FALSE),IF(D495='Gear Train '!$Q$3,E495/I495,VLOOKUP(E495,$C$14:$L$513,8,FALSE)/L495)))</f>
        <v/>
      </c>
      <c r="K495" s="23" t="str">
        <f t="shared" si="43"/>
        <v/>
      </c>
      <c r="L495" s="23" t="str">
        <f>IF(C495="","",IF(OR(D495='Gear Train '!$Q$7,D495='Gear Train '!$Q$8,F495='Gear Train '!$Q$7),VLOOKUP(E495,$C$14:$L$513,10,FALSE),IF(D495='Gear Train '!$Q$3,"-",IF(F495='Gear Train '!$Q$3,1,H495/VLOOKUP(E495,$P$14:$S$513,4,FALSE)))))</f>
        <v/>
      </c>
      <c r="M495" s="23" t="str">
        <f t="shared" si="41"/>
        <v/>
      </c>
      <c r="N495" s="24" t="str">
        <f t="shared" si="42"/>
        <v/>
      </c>
      <c r="P495" s="18"/>
      <c r="Q495" s="18"/>
      <c r="R495" s="25"/>
      <c r="S495" s="25"/>
      <c r="T495" s="25"/>
      <c r="AF495" s="1"/>
      <c r="AG495" s="1"/>
    </row>
    <row r="496" spans="2:33">
      <c r="B496" s="17"/>
      <c r="C496" s="18"/>
      <c r="D496" s="19" t="str">
        <f t="shared" si="39"/>
        <v/>
      </c>
      <c r="E496" s="18"/>
      <c r="F496" s="21" t="str">
        <f t="shared" si="40"/>
        <v/>
      </c>
      <c r="G496" s="22" t="str">
        <f>IF(C496="","",IF(D496='Gear Train '!$Q$3,"-",VLOOKUP(C496,$P$14:$R$513,3,FALSE)))</f>
        <v/>
      </c>
      <c r="H496" s="22" t="str">
        <f>IF(C496="","",IF(OR(D496='Gear Train '!$Q$7,D496='Gear Train '!$Q$3,D496='Gear Train '!$Q$8),"-",VLOOKUP(C496,$P$14:$S$513,4,FALSE)))</f>
        <v/>
      </c>
      <c r="I496" s="23" t="str">
        <f>IF(C496="","",IF(OR(D496='Gear Train '!$Q$7,D496='Gear Train '!$Q$8,F496='Gear Train '!$Q$7),VLOOKUP(E496,$C$14:$L$513,7,FALSE),IF(D496='Gear Train '!$Q$3,VLOOKUP(C496,$P$14:$T$513,5,FALSE),VLOOKUP(E496,$C$14:$L$513,7,FALSE)*L496)))</f>
        <v/>
      </c>
      <c r="J496" s="23" t="str">
        <f>IF(C496="","",IF(OR(D496='Gear Train '!$Q$7,D496='Gear Train '!$Q$8,F496='Gear Train '!$Q$7),VLOOKUP(E496,$C$14:$L$513,8,FALSE),IF(D496='Gear Train '!$Q$3,E496/I496,VLOOKUP(E496,$C$14:$L$513,8,FALSE)/L496)))</f>
        <v/>
      </c>
      <c r="K496" s="23" t="str">
        <f t="shared" si="43"/>
        <v/>
      </c>
      <c r="L496" s="23" t="str">
        <f>IF(C496="","",IF(OR(D496='Gear Train '!$Q$7,D496='Gear Train '!$Q$8,F496='Gear Train '!$Q$7),VLOOKUP(E496,$C$14:$L$513,10,FALSE),IF(D496='Gear Train '!$Q$3,"-",IF(F496='Gear Train '!$Q$3,1,H496/VLOOKUP(E496,$P$14:$S$513,4,FALSE)))))</f>
        <v/>
      </c>
      <c r="M496" s="23" t="str">
        <f t="shared" si="41"/>
        <v/>
      </c>
      <c r="N496" s="24" t="str">
        <f t="shared" si="42"/>
        <v/>
      </c>
      <c r="P496" s="18"/>
      <c r="Q496" s="18"/>
      <c r="R496" s="25"/>
      <c r="S496" s="25"/>
      <c r="T496" s="25"/>
      <c r="AF496" s="1"/>
      <c r="AG496" s="1"/>
    </row>
    <row r="497" spans="2:33">
      <c r="B497" s="17"/>
      <c r="C497" s="18"/>
      <c r="D497" s="19" t="str">
        <f t="shared" si="39"/>
        <v/>
      </c>
      <c r="E497" s="18"/>
      <c r="F497" s="21" t="str">
        <f t="shared" si="40"/>
        <v/>
      </c>
      <c r="G497" s="22" t="str">
        <f>IF(C497="","",IF(D497='Gear Train '!$Q$3,"-",VLOOKUP(C497,$P$14:$R$513,3,FALSE)))</f>
        <v/>
      </c>
      <c r="H497" s="22" t="str">
        <f>IF(C497="","",IF(OR(D497='Gear Train '!$Q$7,D497='Gear Train '!$Q$3,D497='Gear Train '!$Q$8),"-",VLOOKUP(C497,$P$14:$S$513,4,FALSE)))</f>
        <v/>
      </c>
      <c r="I497" s="23" t="str">
        <f>IF(C497="","",IF(OR(D497='Gear Train '!$Q$7,D497='Gear Train '!$Q$8,F497='Gear Train '!$Q$7),VLOOKUP(E497,$C$14:$L$513,7,FALSE),IF(D497='Gear Train '!$Q$3,VLOOKUP(C497,$P$14:$T$513,5,FALSE),VLOOKUP(E497,$C$14:$L$513,7,FALSE)*L497)))</f>
        <v/>
      </c>
      <c r="J497" s="23" t="str">
        <f>IF(C497="","",IF(OR(D497='Gear Train '!$Q$7,D497='Gear Train '!$Q$8,F497='Gear Train '!$Q$7),VLOOKUP(E497,$C$14:$L$513,8,FALSE),IF(D497='Gear Train '!$Q$3,E497/I497,VLOOKUP(E497,$C$14:$L$513,8,FALSE)/L497)))</f>
        <v/>
      </c>
      <c r="K497" s="23" t="str">
        <f t="shared" si="43"/>
        <v/>
      </c>
      <c r="L497" s="23" t="str">
        <f>IF(C497="","",IF(OR(D497='Gear Train '!$Q$7,D497='Gear Train '!$Q$8,F497='Gear Train '!$Q$7),VLOOKUP(E497,$C$14:$L$513,10,FALSE),IF(D497='Gear Train '!$Q$3,"-",IF(F497='Gear Train '!$Q$3,1,H497/VLOOKUP(E497,$P$14:$S$513,4,FALSE)))))</f>
        <v/>
      </c>
      <c r="M497" s="23" t="str">
        <f t="shared" si="41"/>
        <v/>
      </c>
      <c r="N497" s="24" t="str">
        <f t="shared" si="42"/>
        <v/>
      </c>
      <c r="P497" s="18"/>
      <c r="Q497" s="18"/>
      <c r="R497" s="25"/>
      <c r="S497" s="25"/>
      <c r="T497" s="25"/>
      <c r="AF497" s="1"/>
      <c r="AG497" s="1"/>
    </row>
    <row r="498" spans="2:33">
      <c r="B498" s="17"/>
      <c r="C498" s="18"/>
      <c r="D498" s="19" t="str">
        <f t="shared" si="39"/>
        <v/>
      </c>
      <c r="E498" s="18"/>
      <c r="F498" s="21" t="str">
        <f t="shared" si="40"/>
        <v/>
      </c>
      <c r="G498" s="22" t="str">
        <f>IF(C498="","",IF(D498='Gear Train '!$Q$3,"-",VLOOKUP(C498,$P$14:$R$513,3,FALSE)))</f>
        <v/>
      </c>
      <c r="H498" s="22" t="str">
        <f>IF(C498="","",IF(OR(D498='Gear Train '!$Q$7,D498='Gear Train '!$Q$3,D498='Gear Train '!$Q$8),"-",VLOOKUP(C498,$P$14:$S$513,4,FALSE)))</f>
        <v/>
      </c>
      <c r="I498" s="23" t="str">
        <f>IF(C498="","",IF(OR(D498='Gear Train '!$Q$7,D498='Gear Train '!$Q$8,F498='Gear Train '!$Q$7),VLOOKUP(E498,$C$14:$L$513,7,FALSE),IF(D498='Gear Train '!$Q$3,VLOOKUP(C498,$P$14:$T$513,5,FALSE),VLOOKUP(E498,$C$14:$L$513,7,FALSE)*L498)))</f>
        <v/>
      </c>
      <c r="J498" s="23" t="str">
        <f>IF(C498="","",IF(OR(D498='Gear Train '!$Q$7,D498='Gear Train '!$Q$8,F498='Gear Train '!$Q$7),VLOOKUP(E498,$C$14:$L$513,8,FALSE),IF(D498='Gear Train '!$Q$3,E498/I498,VLOOKUP(E498,$C$14:$L$513,8,FALSE)/L498)))</f>
        <v/>
      </c>
      <c r="K498" s="23" t="str">
        <f t="shared" si="43"/>
        <v/>
      </c>
      <c r="L498" s="23" t="str">
        <f>IF(C498="","",IF(OR(D498='Gear Train '!$Q$7,D498='Gear Train '!$Q$8,F498='Gear Train '!$Q$7),VLOOKUP(E498,$C$14:$L$513,10,FALSE),IF(D498='Gear Train '!$Q$3,"-",IF(F498='Gear Train '!$Q$3,1,H498/VLOOKUP(E498,$P$14:$S$513,4,FALSE)))))</f>
        <v/>
      </c>
      <c r="M498" s="23" t="str">
        <f t="shared" si="41"/>
        <v/>
      </c>
      <c r="N498" s="24" t="str">
        <f t="shared" si="42"/>
        <v/>
      </c>
      <c r="P498" s="18"/>
      <c r="Q498" s="18"/>
      <c r="R498" s="25"/>
      <c r="S498" s="25"/>
      <c r="T498" s="25"/>
      <c r="AF498" s="1"/>
      <c r="AG498" s="1"/>
    </row>
    <row r="499" spans="2:33">
      <c r="B499" s="17"/>
      <c r="C499" s="18"/>
      <c r="D499" s="19" t="str">
        <f t="shared" si="39"/>
        <v/>
      </c>
      <c r="E499" s="18"/>
      <c r="F499" s="21" t="str">
        <f t="shared" si="40"/>
        <v/>
      </c>
      <c r="G499" s="22" t="str">
        <f>IF(C499="","",IF(D499='Gear Train '!$Q$3,"-",VLOOKUP(C499,$P$14:$R$513,3,FALSE)))</f>
        <v/>
      </c>
      <c r="H499" s="22" t="str">
        <f>IF(C499="","",IF(OR(D499='Gear Train '!$Q$7,D499='Gear Train '!$Q$3,D499='Gear Train '!$Q$8),"-",VLOOKUP(C499,$P$14:$S$513,4,FALSE)))</f>
        <v/>
      </c>
      <c r="I499" s="23" t="str">
        <f>IF(C499="","",IF(OR(D499='Gear Train '!$Q$7,D499='Gear Train '!$Q$8,F499='Gear Train '!$Q$7),VLOOKUP(E499,$C$14:$L$513,7,FALSE),IF(D499='Gear Train '!$Q$3,VLOOKUP(C499,$P$14:$T$513,5,FALSE),VLOOKUP(E499,$C$14:$L$513,7,FALSE)*L499)))</f>
        <v/>
      </c>
      <c r="J499" s="23" t="str">
        <f>IF(C499="","",IF(OR(D499='Gear Train '!$Q$7,D499='Gear Train '!$Q$8,F499='Gear Train '!$Q$7),VLOOKUP(E499,$C$14:$L$513,8,FALSE),IF(D499='Gear Train '!$Q$3,E499/I499,VLOOKUP(E499,$C$14:$L$513,8,FALSE)/L499)))</f>
        <v/>
      </c>
      <c r="K499" s="23" t="str">
        <f t="shared" si="43"/>
        <v/>
      </c>
      <c r="L499" s="23" t="str">
        <f>IF(C499="","",IF(OR(D499='Gear Train '!$Q$7,D499='Gear Train '!$Q$8,F499='Gear Train '!$Q$7),VLOOKUP(E499,$C$14:$L$513,10,FALSE),IF(D499='Gear Train '!$Q$3,"-",IF(F499='Gear Train '!$Q$3,1,H499/VLOOKUP(E499,$P$14:$S$513,4,FALSE)))))</f>
        <v/>
      </c>
      <c r="M499" s="23" t="str">
        <f t="shared" si="41"/>
        <v/>
      </c>
      <c r="N499" s="24" t="str">
        <f t="shared" si="42"/>
        <v/>
      </c>
      <c r="P499" s="18"/>
      <c r="Q499" s="18"/>
      <c r="R499" s="25"/>
      <c r="S499" s="25"/>
      <c r="T499" s="25"/>
      <c r="AF499" s="1"/>
      <c r="AG499" s="1"/>
    </row>
    <row r="500" spans="2:33">
      <c r="B500" s="17"/>
      <c r="C500" s="18"/>
      <c r="D500" s="19" t="str">
        <f t="shared" si="39"/>
        <v/>
      </c>
      <c r="E500" s="18"/>
      <c r="F500" s="21" t="str">
        <f t="shared" si="40"/>
        <v/>
      </c>
      <c r="G500" s="22" t="str">
        <f>IF(C500="","",IF(D500='Gear Train '!$Q$3,"-",VLOOKUP(C500,$P$14:$R$513,3,FALSE)))</f>
        <v/>
      </c>
      <c r="H500" s="22" t="str">
        <f>IF(C500="","",IF(OR(D500='Gear Train '!$Q$7,D500='Gear Train '!$Q$3,D500='Gear Train '!$Q$8),"-",VLOOKUP(C500,$P$14:$S$513,4,FALSE)))</f>
        <v/>
      </c>
      <c r="I500" s="23" t="str">
        <f>IF(C500="","",IF(OR(D500='Gear Train '!$Q$7,D500='Gear Train '!$Q$8,F500='Gear Train '!$Q$7),VLOOKUP(E500,$C$14:$L$513,7,FALSE),IF(D500='Gear Train '!$Q$3,VLOOKUP(C500,$P$14:$T$513,5,FALSE),VLOOKUP(E500,$C$14:$L$513,7,FALSE)*L500)))</f>
        <v/>
      </c>
      <c r="J500" s="23" t="str">
        <f>IF(C500="","",IF(OR(D500='Gear Train '!$Q$7,D500='Gear Train '!$Q$8,F500='Gear Train '!$Q$7),VLOOKUP(E500,$C$14:$L$513,8,FALSE),IF(D500='Gear Train '!$Q$3,E500/I500,VLOOKUP(E500,$C$14:$L$513,8,FALSE)/L500)))</f>
        <v/>
      </c>
      <c r="K500" s="23" t="str">
        <f t="shared" si="43"/>
        <v/>
      </c>
      <c r="L500" s="23" t="str">
        <f>IF(C500="","",IF(OR(D500='Gear Train '!$Q$7,D500='Gear Train '!$Q$8,F500='Gear Train '!$Q$7),VLOOKUP(E500,$C$14:$L$513,10,FALSE),IF(D500='Gear Train '!$Q$3,"-",IF(F500='Gear Train '!$Q$3,1,H500/VLOOKUP(E500,$P$14:$S$513,4,FALSE)))))</f>
        <v/>
      </c>
      <c r="M500" s="23" t="str">
        <f t="shared" si="41"/>
        <v/>
      </c>
      <c r="N500" s="24" t="str">
        <f t="shared" si="42"/>
        <v/>
      </c>
      <c r="P500" s="18"/>
      <c r="Q500" s="18"/>
      <c r="R500" s="25"/>
      <c r="S500" s="25"/>
      <c r="T500" s="25"/>
      <c r="AF500" s="1"/>
      <c r="AG500" s="1"/>
    </row>
    <row r="501" spans="2:33">
      <c r="B501" s="17"/>
      <c r="C501" s="18"/>
      <c r="D501" s="19" t="str">
        <f t="shared" si="39"/>
        <v/>
      </c>
      <c r="E501" s="18"/>
      <c r="F501" s="21" t="str">
        <f t="shared" si="40"/>
        <v/>
      </c>
      <c r="G501" s="22" t="str">
        <f>IF(C501="","",IF(D501='Gear Train '!$Q$3,"-",VLOOKUP(C501,$P$14:$R$513,3,FALSE)))</f>
        <v/>
      </c>
      <c r="H501" s="22" t="str">
        <f>IF(C501="","",IF(OR(D501='Gear Train '!$Q$7,D501='Gear Train '!$Q$3,D501='Gear Train '!$Q$8),"-",VLOOKUP(C501,$P$14:$S$513,4,FALSE)))</f>
        <v/>
      </c>
      <c r="I501" s="23" t="str">
        <f>IF(C501="","",IF(OR(D501='Gear Train '!$Q$7,D501='Gear Train '!$Q$8,F501='Gear Train '!$Q$7),VLOOKUP(E501,$C$14:$L$513,7,FALSE),IF(D501='Gear Train '!$Q$3,VLOOKUP(C501,$P$14:$T$513,5,FALSE),VLOOKUP(E501,$C$14:$L$513,7,FALSE)*L501)))</f>
        <v/>
      </c>
      <c r="J501" s="23" t="str">
        <f>IF(C501="","",IF(OR(D501='Gear Train '!$Q$7,D501='Gear Train '!$Q$8,F501='Gear Train '!$Q$7),VLOOKUP(E501,$C$14:$L$513,8,FALSE),IF(D501='Gear Train '!$Q$3,E501/I501,VLOOKUP(E501,$C$14:$L$513,8,FALSE)/L501)))</f>
        <v/>
      </c>
      <c r="K501" s="23" t="str">
        <f t="shared" si="43"/>
        <v/>
      </c>
      <c r="L501" s="23" t="str">
        <f>IF(C501="","",IF(OR(D501='Gear Train '!$Q$7,D501='Gear Train '!$Q$8,F501='Gear Train '!$Q$7),VLOOKUP(E501,$C$14:$L$513,10,FALSE),IF(D501='Gear Train '!$Q$3,"-",IF(F501='Gear Train '!$Q$3,1,H501/VLOOKUP(E501,$P$14:$S$513,4,FALSE)))))</f>
        <v/>
      </c>
      <c r="M501" s="23" t="str">
        <f t="shared" si="41"/>
        <v/>
      </c>
      <c r="N501" s="24" t="str">
        <f t="shared" si="42"/>
        <v/>
      </c>
      <c r="P501" s="18"/>
      <c r="Q501" s="18"/>
      <c r="R501" s="25"/>
      <c r="S501" s="25"/>
      <c r="T501" s="25"/>
      <c r="AF501" s="1"/>
      <c r="AG501" s="1"/>
    </row>
    <row r="502" spans="2:33">
      <c r="B502" s="17"/>
      <c r="C502" s="18"/>
      <c r="D502" s="19" t="str">
        <f t="shared" si="39"/>
        <v/>
      </c>
      <c r="E502" s="18"/>
      <c r="F502" s="21" t="str">
        <f t="shared" si="40"/>
        <v/>
      </c>
      <c r="G502" s="22" t="str">
        <f>IF(C502="","",IF(D502='Gear Train '!$Q$3,"-",VLOOKUP(C502,$P$14:$R$513,3,FALSE)))</f>
        <v/>
      </c>
      <c r="H502" s="22" t="str">
        <f>IF(C502="","",IF(OR(D502='Gear Train '!$Q$7,D502='Gear Train '!$Q$3,D502='Gear Train '!$Q$8),"-",VLOOKUP(C502,$P$14:$S$513,4,FALSE)))</f>
        <v/>
      </c>
      <c r="I502" s="23" t="str">
        <f>IF(C502="","",IF(OR(D502='Gear Train '!$Q$7,D502='Gear Train '!$Q$8,F502='Gear Train '!$Q$7),VLOOKUP(E502,$C$14:$L$513,7,FALSE),IF(D502='Gear Train '!$Q$3,VLOOKUP(C502,$P$14:$T$513,5,FALSE),VLOOKUP(E502,$C$14:$L$513,7,FALSE)*L502)))</f>
        <v/>
      </c>
      <c r="J502" s="23" t="str">
        <f>IF(C502="","",IF(OR(D502='Gear Train '!$Q$7,D502='Gear Train '!$Q$8,F502='Gear Train '!$Q$7),VLOOKUP(E502,$C$14:$L$513,8,FALSE),IF(D502='Gear Train '!$Q$3,E502/I502,VLOOKUP(E502,$C$14:$L$513,8,FALSE)/L502)))</f>
        <v/>
      </c>
      <c r="K502" s="23" t="str">
        <f t="shared" si="43"/>
        <v/>
      </c>
      <c r="L502" s="23" t="str">
        <f>IF(C502="","",IF(OR(D502='Gear Train '!$Q$7,D502='Gear Train '!$Q$8,F502='Gear Train '!$Q$7),VLOOKUP(E502,$C$14:$L$513,10,FALSE),IF(D502='Gear Train '!$Q$3,"-",IF(F502='Gear Train '!$Q$3,1,H502/VLOOKUP(E502,$P$14:$S$513,4,FALSE)))))</f>
        <v/>
      </c>
      <c r="M502" s="23" t="str">
        <f t="shared" si="41"/>
        <v/>
      </c>
      <c r="N502" s="24" t="str">
        <f t="shared" si="42"/>
        <v/>
      </c>
      <c r="P502" s="18"/>
      <c r="Q502" s="18"/>
      <c r="R502" s="25"/>
      <c r="S502" s="25"/>
      <c r="T502" s="25"/>
      <c r="AF502" s="1"/>
      <c r="AG502" s="1"/>
    </row>
    <row r="503" spans="2:33">
      <c r="B503" s="17"/>
      <c r="C503" s="18"/>
      <c r="D503" s="19" t="str">
        <f t="shared" si="39"/>
        <v/>
      </c>
      <c r="E503" s="18"/>
      <c r="F503" s="21" t="str">
        <f t="shared" si="40"/>
        <v/>
      </c>
      <c r="G503" s="22" t="str">
        <f>IF(C503="","",IF(D503='Gear Train '!$Q$3,"-",VLOOKUP(C503,$P$14:$R$513,3,FALSE)))</f>
        <v/>
      </c>
      <c r="H503" s="22" t="str">
        <f>IF(C503="","",IF(OR(D503='Gear Train '!$Q$7,D503='Gear Train '!$Q$3,D503='Gear Train '!$Q$8),"-",VLOOKUP(C503,$P$14:$S$513,4,FALSE)))</f>
        <v/>
      </c>
      <c r="I503" s="23" t="str">
        <f>IF(C503="","",IF(OR(D503='Gear Train '!$Q$7,D503='Gear Train '!$Q$8,F503='Gear Train '!$Q$7),VLOOKUP(E503,$C$14:$L$513,7,FALSE),IF(D503='Gear Train '!$Q$3,VLOOKUP(C503,$P$14:$T$513,5,FALSE),VLOOKUP(E503,$C$14:$L$513,7,FALSE)*L503)))</f>
        <v/>
      </c>
      <c r="J503" s="23" t="str">
        <f>IF(C503="","",IF(OR(D503='Gear Train '!$Q$7,D503='Gear Train '!$Q$8,F503='Gear Train '!$Q$7),VLOOKUP(E503,$C$14:$L$513,8,FALSE),IF(D503='Gear Train '!$Q$3,E503/I503,VLOOKUP(E503,$C$14:$L$513,8,FALSE)/L503)))</f>
        <v/>
      </c>
      <c r="K503" s="23" t="str">
        <f t="shared" si="43"/>
        <v/>
      </c>
      <c r="L503" s="23" t="str">
        <f>IF(C503="","",IF(OR(D503='Gear Train '!$Q$7,D503='Gear Train '!$Q$8,F503='Gear Train '!$Q$7),VLOOKUP(E503,$C$14:$L$513,10,FALSE),IF(D503='Gear Train '!$Q$3,"-",IF(F503='Gear Train '!$Q$3,1,H503/VLOOKUP(E503,$P$14:$S$513,4,FALSE)))))</f>
        <v/>
      </c>
      <c r="M503" s="23" t="str">
        <f t="shared" si="41"/>
        <v/>
      </c>
      <c r="N503" s="24" t="str">
        <f t="shared" si="42"/>
        <v/>
      </c>
      <c r="P503" s="18"/>
      <c r="Q503" s="18"/>
      <c r="R503" s="25"/>
      <c r="S503" s="25"/>
      <c r="T503" s="25"/>
      <c r="AF503" s="1"/>
      <c r="AG503" s="1"/>
    </row>
    <row r="504" spans="2:33">
      <c r="B504" s="17"/>
      <c r="C504" s="18"/>
      <c r="D504" s="19" t="str">
        <f t="shared" si="39"/>
        <v/>
      </c>
      <c r="E504" s="18"/>
      <c r="F504" s="21" t="str">
        <f t="shared" si="40"/>
        <v/>
      </c>
      <c r="G504" s="22" t="str">
        <f>IF(C504="","",IF(D504='Gear Train '!$Q$3,"-",VLOOKUP(C504,$P$14:$R$513,3,FALSE)))</f>
        <v/>
      </c>
      <c r="H504" s="22" t="str">
        <f>IF(C504="","",IF(OR(D504='Gear Train '!$Q$7,D504='Gear Train '!$Q$3,D504='Gear Train '!$Q$8),"-",VLOOKUP(C504,$P$14:$S$513,4,FALSE)))</f>
        <v/>
      </c>
      <c r="I504" s="23" t="str">
        <f>IF(C504="","",IF(OR(D504='Gear Train '!$Q$7,D504='Gear Train '!$Q$8,F504='Gear Train '!$Q$7),VLOOKUP(E504,$C$14:$L$513,7,FALSE),IF(D504='Gear Train '!$Q$3,VLOOKUP(C504,$P$14:$T$513,5,FALSE),VLOOKUP(E504,$C$14:$L$513,7,FALSE)*L504)))</f>
        <v/>
      </c>
      <c r="J504" s="23" t="str">
        <f>IF(C504="","",IF(OR(D504='Gear Train '!$Q$7,D504='Gear Train '!$Q$8,F504='Gear Train '!$Q$7),VLOOKUP(E504,$C$14:$L$513,8,FALSE),IF(D504='Gear Train '!$Q$3,E504/I504,VLOOKUP(E504,$C$14:$L$513,8,FALSE)/L504)))</f>
        <v/>
      </c>
      <c r="K504" s="23" t="str">
        <f t="shared" si="43"/>
        <v/>
      </c>
      <c r="L504" s="23" t="str">
        <f>IF(C504="","",IF(OR(D504='Gear Train '!$Q$7,D504='Gear Train '!$Q$8,F504='Gear Train '!$Q$7),VLOOKUP(E504,$C$14:$L$513,10,FALSE),IF(D504='Gear Train '!$Q$3,"-",IF(F504='Gear Train '!$Q$3,1,H504/VLOOKUP(E504,$P$14:$S$513,4,FALSE)))))</f>
        <v/>
      </c>
      <c r="M504" s="23" t="str">
        <f t="shared" si="41"/>
        <v/>
      </c>
      <c r="N504" s="24" t="str">
        <f t="shared" si="42"/>
        <v/>
      </c>
      <c r="P504" s="18"/>
      <c r="Q504" s="18"/>
      <c r="R504" s="25"/>
      <c r="S504" s="25"/>
      <c r="T504" s="25"/>
      <c r="AF504" s="1"/>
      <c r="AG504" s="1"/>
    </row>
    <row r="505" spans="2:33">
      <c r="B505" s="17"/>
      <c r="C505" s="18"/>
      <c r="D505" s="19" t="str">
        <f t="shared" si="39"/>
        <v/>
      </c>
      <c r="E505" s="18"/>
      <c r="F505" s="21" t="str">
        <f t="shared" si="40"/>
        <v/>
      </c>
      <c r="G505" s="22" t="str">
        <f>IF(C505="","",IF(D505='Gear Train '!$Q$3,"-",VLOOKUP(C505,$P$14:$R$513,3,FALSE)))</f>
        <v/>
      </c>
      <c r="H505" s="22" t="str">
        <f>IF(C505="","",IF(OR(D505='Gear Train '!$Q$7,D505='Gear Train '!$Q$3,D505='Gear Train '!$Q$8),"-",VLOOKUP(C505,$P$14:$S$513,4,FALSE)))</f>
        <v/>
      </c>
      <c r="I505" s="23" t="str">
        <f>IF(C505="","",IF(OR(D505='Gear Train '!$Q$7,D505='Gear Train '!$Q$8,F505='Gear Train '!$Q$7),VLOOKUP(E505,$C$14:$L$513,7,FALSE),IF(D505='Gear Train '!$Q$3,VLOOKUP(C505,$P$14:$T$513,5,FALSE),VLOOKUP(E505,$C$14:$L$513,7,FALSE)*L505)))</f>
        <v/>
      </c>
      <c r="J505" s="23" t="str">
        <f>IF(C505="","",IF(OR(D505='Gear Train '!$Q$7,D505='Gear Train '!$Q$8,F505='Gear Train '!$Q$7),VLOOKUP(E505,$C$14:$L$513,8,FALSE),IF(D505='Gear Train '!$Q$3,E505/I505,VLOOKUP(E505,$C$14:$L$513,8,FALSE)/L505)))</f>
        <v/>
      </c>
      <c r="K505" s="23" t="str">
        <f t="shared" si="43"/>
        <v/>
      </c>
      <c r="L505" s="23" t="str">
        <f>IF(C505="","",IF(OR(D505='Gear Train '!$Q$7,D505='Gear Train '!$Q$8,F505='Gear Train '!$Q$7),VLOOKUP(E505,$C$14:$L$513,10,FALSE),IF(D505='Gear Train '!$Q$3,"-",IF(F505='Gear Train '!$Q$3,1,H505/VLOOKUP(E505,$P$14:$S$513,4,FALSE)))))</f>
        <v/>
      </c>
      <c r="M505" s="23" t="str">
        <f t="shared" si="41"/>
        <v/>
      </c>
      <c r="N505" s="24" t="str">
        <f t="shared" si="42"/>
        <v/>
      </c>
      <c r="P505" s="18"/>
      <c r="Q505" s="18"/>
      <c r="R505" s="25"/>
      <c r="S505" s="25"/>
      <c r="T505" s="25"/>
      <c r="AF505" s="1"/>
      <c r="AG505" s="1"/>
    </row>
    <row r="506" spans="2:33">
      <c r="B506" s="17"/>
      <c r="C506" s="18"/>
      <c r="D506" s="19" t="str">
        <f t="shared" si="39"/>
        <v/>
      </c>
      <c r="E506" s="18"/>
      <c r="F506" s="21" t="str">
        <f t="shared" si="40"/>
        <v/>
      </c>
      <c r="G506" s="22" t="str">
        <f>IF(C506="","",IF(D506='Gear Train '!$Q$3,"-",VLOOKUP(C506,$P$14:$R$513,3,FALSE)))</f>
        <v/>
      </c>
      <c r="H506" s="22" t="str">
        <f>IF(C506="","",IF(OR(D506='Gear Train '!$Q$7,D506='Gear Train '!$Q$3,D506='Gear Train '!$Q$8),"-",VLOOKUP(C506,$P$14:$S$513,4,FALSE)))</f>
        <v/>
      </c>
      <c r="I506" s="23" t="str">
        <f>IF(C506="","",IF(OR(D506='Gear Train '!$Q$7,D506='Gear Train '!$Q$8,F506='Gear Train '!$Q$7),VLOOKUP(E506,$C$14:$L$513,7,FALSE),IF(D506='Gear Train '!$Q$3,VLOOKUP(C506,$P$14:$T$513,5,FALSE),VLOOKUP(E506,$C$14:$L$513,7,FALSE)*L506)))</f>
        <v/>
      </c>
      <c r="J506" s="23" t="str">
        <f>IF(C506="","",IF(OR(D506='Gear Train '!$Q$7,D506='Gear Train '!$Q$8,F506='Gear Train '!$Q$7),VLOOKUP(E506,$C$14:$L$513,8,FALSE),IF(D506='Gear Train '!$Q$3,E506/I506,VLOOKUP(E506,$C$14:$L$513,8,FALSE)/L506)))</f>
        <v/>
      </c>
      <c r="K506" s="23" t="str">
        <f t="shared" si="43"/>
        <v/>
      </c>
      <c r="L506" s="23" t="str">
        <f>IF(C506="","",IF(OR(D506='Gear Train '!$Q$7,D506='Gear Train '!$Q$8,F506='Gear Train '!$Q$7),VLOOKUP(E506,$C$14:$L$513,10,FALSE),IF(D506='Gear Train '!$Q$3,"-",IF(F506='Gear Train '!$Q$3,1,H506/VLOOKUP(E506,$P$14:$S$513,4,FALSE)))))</f>
        <v/>
      </c>
      <c r="M506" s="23" t="str">
        <f t="shared" si="41"/>
        <v/>
      </c>
      <c r="N506" s="24" t="str">
        <f t="shared" si="42"/>
        <v/>
      </c>
      <c r="P506" s="18"/>
      <c r="Q506" s="18"/>
      <c r="R506" s="25"/>
      <c r="S506" s="25"/>
      <c r="T506" s="25"/>
      <c r="AF506" s="1"/>
      <c r="AG506" s="1"/>
    </row>
    <row r="507" spans="2:33">
      <c r="B507" s="17"/>
      <c r="C507" s="18"/>
      <c r="D507" s="19" t="str">
        <f t="shared" si="39"/>
        <v/>
      </c>
      <c r="E507" s="18"/>
      <c r="F507" s="21" t="str">
        <f t="shared" si="40"/>
        <v/>
      </c>
      <c r="G507" s="22" t="str">
        <f>IF(C507="","",IF(D507='Gear Train '!$Q$3,"-",VLOOKUP(C507,$P$14:$R$513,3,FALSE)))</f>
        <v/>
      </c>
      <c r="H507" s="22" t="str">
        <f>IF(C507="","",IF(OR(D507='Gear Train '!$Q$7,D507='Gear Train '!$Q$3,D507='Gear Train '!$Q$8),"-",VLOOKUP(C507,$P$14:$S$513,4,FALSE)))</f>
        <v/>
      </c>
      <c r="I507" s="23" t="str">
        <f>IF(C507="","",IF(OR(D507='Gear Train '!$Q$7,D507='Gear Train '!$Q$8,F507='Gear Train '!$Q$7),VLOOKUP(E507,$C$14:$L$513,7,FALSE),IF(D507='Gear Train '!$Q$3,VLOOKUP(C507,$P$14:$T$513,5,FALSE),VLOOKUP(E507,$C$14:$L$513,7,FALSE)*L507)))</f>
        <v/>
      </c>
      <c r="J507" s="23" t="str">
        <f>IF(C507="","",IF(OR(D507='Gear Train '!$Q$7,D507='Gear Train '!$Q$8,F507='Gear Train '!$Q$7),VLOOKUP(E507,$C$14:$L$513,8,FALSE),IF(D507='Gear Train '!$Q$3,E507/I507,VLOOKUP(E507,$C$14:$L$513,8,FALSE)/L507)))</f>
        <v/>
      </c>
      <c r="K507" s="23" t="str">
        <f t="shared" si="43"/>
        <v/>
      </c>
      <c r="L507" s="23" t="str">
        <f>IF(C507="","",IF(OR(D507='Gear Train '!$Q$7,D507='Gear Train '!$Q$8,F507='Gear Train '!$Q$7),VLOOKUP(E507,$C$14:$L$513,10,FALSE),IF(D507='Gear Train '!$Q$3,"-",IF(F507='Gear Train '!$Q$3,1,H507/VLOOKUP(E507,$P$14:$S$513,4,FALSE)))))</f>
        <v/>
      </c>
      <c r="M507" s="23" t="str">
        <f t="shared" si="41"/>
        <v/>
      </c>
      <c r="N507" s="24" t="str">
        <f t="shared" si="42"/>
        <v/>
      </c>
      <c r="P507" s="18"/>
      <c r="Q507" s="18"/>
      <c r="R507" s="25"/>
      <c r="S507" s="25"/>
      <c r="T507" s="25"/>
      <c r="AF507" s="1"/>
      <c r="AG507" s="1"/>
    </row>
    <row r="508" spans="2:33">
      <c r="B508" s="17"/>
      <c r="C508" s="18"/>
      <c r="D508" s="19" t="str">
        <f t="shared" si="39"/>
        <v/>
      </c>
      <c r="E508" s="18"/>
      <c r="F508" s="21" t="str">
        <f t="shared" si="40"/>
        <v/>
      </c>
      <c r="G508" s="22" t="str">
        <f>IF(C508="","",IF(D508='Gear Train '!$Q$3,"-",VLOOKUP(C508,$P$14:$R$513,3,FALSE)))</f>
        <v/>
      </c>
      <c r="H508" s="22" t="str">
        <f>IF(C508="","",IF(OR(D508='Gear Train '!$Q$7,D508='Gear Train '!$Q$3,D508='Gear Train '!$Q$8),"-",VLOOKUP(C508,$P$14:$S$513,4,FALSE)))</f>
        <v/>
      </c>
      <c r="I508" s="23" t="str">
        <f>IF(C508="","",IF(OR(D508='Gear Train '!$Q$7,D508='Gear Train '!$Q$8,F508='Gear Train '!$Q$7),VLOOKUP(E508,$C$14:$L$513,7,FALSE),IF(D508='Gear Train '!$Q$3,VLOOKUP(C508,$P$14:$T$513,5,FALSE),VLOOKUP(E508,$C$14:$L$513,7,FALSE)*L508)))</f>
        <v/>
      </c>
      <c r="J508" s="23" t="str">
        <f>IF(C508="","",IF(OR(D508='Gear Train '!$Q$7,D508='Gear Train '!$Q$8,F508='Gear Train '!$Q$7),VLOOKUP(E508,$C$14:$L$513,8,FALSE),IF(D508='Gear Train '!$Q$3,E508/I508,VLOOKUP(E508,$C$14:$L$513,8,FALSE)/L508)))</f>
        <v/>
      </c>
      <c r="K508" s="23" t="str">
        <f t="shared" si="43"/>
        <v/>
      </c>
      <c r="L508" s="23" t="str">
        <f>IF(C508="","",IF(OR(D508='Gear Train '!$Q$7,D508='Gear Train '!$Q$8,F508='Gear Train '!$Q$7),VLOOKUP(E508,$C$14:$L$513,10,FALSE),IF(D508='Gear Train '!$Q$3,"-",IF(F508='Gear Train '!$Q$3,1,H508/VLOOKUP(E508,$P$14:$S$513,4,FALSE)))))</f>
        <v/>
      </c>
      <c r="M508" s="23" t="str">
        <f t="shared" si="41"/>
        <v/>
      </c>
      <c r="N508" s="24" t="str">
        <f t="shared" si="42"/>
        <v/>
      </c>
      <c r="P508" s="18"/>
      <c r="Q508" s="18"/>
      <c r="R508" s="25"/>
      <c r="S508" s="25"/>
      <c r="T508" s="25"/>
      <c r="AF508" s="1"/>
      <c r="AG508" s="1"/>
    </row>
    <row r="509" spans="2:33">
      <c r="B509" s="17"/>
      <c r="C509" s="18"/>
      <c r="D509" s="19" t="str">
        <f t="shared" si="39"/>
        <v/>
      </c>
      <c r="E509" s="18"/>
      <c r="F509" s="21" t="str">
        <f t="shared" si="40"/>
        <v/>
      </c>
      <c r="G509" s="22" t="str">
        <f>IF(C509="","",IF(D509='Gear Train '!$Q$3,"-",VLOOKUP(C509,$P$14:$R$513,3,FALSE)))</f>
        <v/>
      </c>
      <c r="H509" s="22" t="str">
        <f>IF(C509="","",IF(OR(D509='Gear Train '!$Q$7,D509='Gear Train '!$Q$3,D509='Gear Train '!$Q$8),"-",VLOOKUP(C509,$P$14:$S$513,4,FALSE)))</f>
        <v/>
      </c>
      <c r="I509" s="23" t="str">
        <f>IF(C509="","",IF(OR(D509='Gear Train '!$Q$7,D509='Gear Train '!$Q$8,F509='Gear Train '!$Q$7),VLOOKUP(E509,$C$14:$L$513,7,FALSE),IF(D509='Gear Train '!$Q$3,VLOOKUP(C509,$P$14:$T$513,5,FALSE),VLOOKUP(E509,$C$14:$L$513,7,FALSE)*L509)))</f>
        <v/>
      </c>
      <c r="J509" s="23" t="str">
        <f>IF(C509="","",IF(OR(D509='Gear Train '!$Q$7,D509='Gear Train '!$Q$8,F509='Gear Train '!$Q$7),VLOOKUP(E509,$C$14:$L$513,8,FALSE),IF(D509='Gear Train '!$Q$3,E509/I509,VLOOKUP(E509,$C$14:$L$513,8,FALSE)/L509)))</f>
        <v/>
      </c>
      <c r="K509" s="23" t="str">
        <f t="shared" si="43"/>
        <v/>
      </c>
      <c r="L509" s="23" t="str">
        <f>IF(C509="","",IF(OR(D509='Gear Train '!$Q$7,D509='Gear Train '!$Q$8,F509='Gear Train '!$Q$7),VLOOKUP(E509,$C$14:$L$513,10,FALSE),IF(D509='Gear Train '!$Q$3,"-",IF(F509='Gear Train '!$Q$3,1,H509/VLOOKUP(E509,$P$14:$S$513,4,FALSE)))))</f>
        <v/>
      </c>
      <c r="M509" s="23" t="str">
        <f t="shared" si="41"/>
        <v/>
      </c>
      <c r="N509" s="24" t="str">
        <f t="shared" si="42"/>
        <v/>
      </c>
      <c r="P509" s="18"/>
      <c r="Q509" s="18"/>
      <c r="R509" s="25"/>
      <c r="S509" s="25"/>
      <c r="T509" s="25"/>
      <c r="AF509" s="1"/>
      <c r="AG509" s="1"/>
    </row>
    <row r="510" spans="2:33">
      <c r="B510" s="17"/>
      <c r="C510" s="18"/>
      <c r="D510" s="19" t="str">
        <f t="shared" si="39"/>
        <v/>
      </c>
      <c r="E510" s="18"/>
      <c r="F510" s="21" t="str">
        <f t="shared" si="40"/>
        <v/>
      </c>
      <c r="G510" s="22" t="str">
        <f>IF(C510="","",IF(D510='Gear Train '!$Q$3,"-",VLOOKUP(C510,$P$14:$R$513,3,FALSE)))</f>
        <v/>
      </c>
      <c r="H510" s="22" t="str">
        <f>IF(C510="","",IF(OR(D510='Gear Train '!$Q$7,D510='Gear Train '!$Q$3,D510='Gear Train '!$Q$8),"-",VLOOKUP(C510,$P$14:$S$513,4,FALSE)))</f>
        <v/>
      </c>
      <c r="I510" s="23" t="str">
        <f>IF(C510="","",IF(OR(D510='Gear Train '!$Q$7,D510='Gear Train '!$Q$8,F510='Gear Train '!$Q$7),VLOOKUP(E510,$C$14:$L$513,7,FALSE),IF(D510='Gear Train '!$Q$3,VLOOKUP(C510,$P$14:$T$513,5,FALSE),VLOOKUP(E510,$C$14:$L$513,7,FALSE)*L510)))</f>
        <v/>
      </c>
      <c r="J510" s="23" t="str">
        <f>IF(C510="","",IF(OR(D510='Gear Train '!$Q$7,D510='Gear Train '!$Q$8,F510='Gear Train '!$Q$7),VLOOKUP(E510,$C$14:$L$513,8,FALSE),IF(D510='Gear Train '!$Q$3,E510/I510,VLOOKUP(E510,$C$14:$L$513,8,FALSE)/L510)))</f>
        <v/>
      </c>
      <c r="K510" s="23" t="str">
        <f t="shared" si="43"/>
        <v/>
      </c>
      <c r="L510" s="23" t="str">
        <f>IF(C510="","",IF(OR(D510='Gear Train '!$Q$7,D510='Gear Train '!$Q$8,F510='Gear Train '!$Q$7),VLOOKUP(E510,$C$14:$L$513,10,FALSE),IF(D510='Gear Train '!$Q$3,"-",IF(F510='Gear Train '!$Q$3,1,H510/VLOOKUP(E510,$P$14:$S$513,4,FALSE)))))</f>
        <v/>
      </c>
      <c r="M510" s="23" t="str">
        <f t="shared" si="41"/>
        <v/>
      </c>
      <c r="N510" s="24" t="str">
        <f t="shared" si="42"/>
        <v/>
      </c>
      <c r="P510" s="18"/>
      <c r="Q510" s="18"/>
      <c r="R510" s="25"/>
      <c r="S510" s="25"/>
      <c r="T510" s="25"/>
      <c r="AF510" s="1"/>
      <c r="AG510" s="1"/>
    </row>
    <row r="511" spans="2:33">
      <c r="B511" s="17"/>
      <c r="C511" s="18"/>
      <c r="D511" s="19" t="str">
        <f t="shared" si="39"/>
        <v/>
      </c>
      <c r="E511" s="18"/>
      <c r="F511" s="21" t="str">
        <f t="shared" si="40"/>
        <v/>
      </c>
      <c r="G511" s="22" t="str">
        <f>IF(C511="","",IF(D511='Gear Train '!$Q$3,"-",VLOOKUP(C511,$P$14:$R$513,3,FALSE)))</f>
        <v/>
      </c>
      <c r="H511" s="22" t="str">
        <f>IF(C511="","",IF(OR(D511='Gear Train '!$Q$7,D511='Gear Train '!$Q$3,D511='Gear Train '!$Q$8),"-",VLOOKUP(C511,$P$14:$S$513,4,FALSE)))</f>
        <v/>
      </c>
      <c r="I511" s="23" t="str">
        <f>IF(C511="","",IF(OR(D511='Gear Train '!$Q$7,D511='Gear Train '!$Q$8,F511='Gear Train '!$Q$7),VLOOKUP(E511,$C$14:$L$513,7,FALSE),IF(D511='Gear Train '!$Q$3,VLOOKUP(C511,$P$14:$T$513,5,FALSE),VLOOKUP(E511,$C$14:$L$513,7,FALSE)*L511)))</f>
        <v/>
      </c>
      <c r="J511" s="23" t="str">
        <f>IF(C511="","",IF(OR(D511='Gear Train '!$Q$7,D511='Gear Train '!$Q$8,F511='Gear Train '!$Q$7),VLOOKUP(E511,$C$14:$L$513,8,FALSE),IF(D511='Gear Train '!$Q$3,E511/I511,VLOOKUP(E511,$C$14:$L$513,8,FALSE)/L511)))</f>
        <v/>
      </c>
      <c r="K511" s="23" t="str">
        <f t="shared" si="43"/>
        <v/>
      </c>
      <c r="L511" s="23" t="str">
        <f>IF(C511="","",IF(OR(D511='Gear Train '!$Q$7,D511='Gear Train '!$Q$8,F511='Gear Train '!$Q$7),VLOOKUP(E511,$C$14:$L$513,10,FALSE),IF(D511='Gear Train '!$Q$3,"-",IF(F511='Gear Train '!$Q$3,1,H511/VLOOKUP(E511,$P$14:$S$513,4,FALSE)))))</f>
        <v/>
      </c>
      <c r="M511" s="23" t="str">
        <f t="shared" si="41"/>
        <v/>
      </c>
      <c r="N511" s="24" t="str">
        <f t="shared" si="42"/>
        <v/>
      </c>
      <c r="P511" s="18"/>
      <c r="Q511" s="18"/>
      <c r="R511" s="25"/>
      <c r="S511" s="25"/>
      <c r="T511" s="25"/>
      <c r="AF511" s="1"/>
      <c r="AG511" s="1"/>
    </row>
    <row r="512" spans="2:33">
      <c r="B512" s="17"/>
      <c r="C512" s="18"/>
      <c r="D512" s="19" t="str">
        <f t="shared" si="39"/>
        <v/>
      </c>
      <c r="E512" s="18"/>
      <c r="F512" s="21" t="str">
        <f t="shared" si="40"/>
        <v/>
      </c>
      <c r="G512" s="22" t="str">
        <f>IF(C512="","",IF(D512='Gear Train '!$Q$3,"-",VLOOKUP(C512,$P$14:$R$513,3,FALSE)))</f>
        <v/>
      </c>
      <c r="H512" s="22" t="str">
        <f>IF(C512="","",IF(OR(D512='Gear Train '!$Q$7,D512='Gear Train '!$Q$3,D512='Gear Train '!$Q$8),"-",VLOOKUP(C512,$P$14:$S$513,4,FALSE)))</f>
        <v/>
      </c>
      <c r="I512" s="23" t="str">
        <f>IF(C512="","",IF(OR(D512='Gear Train '!$Q$7,D512='Gear Train '!$Q$8,F512='Gear Train '!$Q$7),VLOOKUP(E512,$C$14:$L$513,7,FALSE),IF(D512='Gear Train '!$Q$3,VLOOKUP(C512,$P$14:$T$513,5,FALSE),VLOOKUP(E512,$C$14:$L$513,7,FALSE)*L512)))</f>
        <v/>
      </c>
      <c r="J512" s="23" t="str">
        <f>IF(C512="","",IF(OR(D512='Gear Train '!$Q$7,D512='Gear Train '!$Q$8,F512='Gear Train '!$Q$7),VLOOKUP(E512,$C$14:$L$513,8,FALSE),IF(D512='Gear Train '!$Q$3,E512/I512,VLOOKUP(E512,$C$14:$L$513,8,FALSE)/L512)))</f>
        <v/>
      </c>
      <c r="K512" s="23" t="str">
        <f t="shared" si="43"/>
        <v/>
      </c>
      <c r="L512" s="23" t="str">
        <f>IF(C512="","",IF(OR(D512='Gear Train '!$Q$7,D512='Gear Train '!$Q$8,F512='Gear Train '!$Q$7),VLOOKUP(E512,$C$14:$L$513,10,FALSE),IF(D512='Gear Train '!$Q$3,"-",IF(F512='Gear Train '!$Q$3,1,H512/VLOOKUP(E512,$P$14:$S$513,4,FALSE)))))</f>
        <v/>
      </c>
      <c r="M512" s="23" t="str">
        <f t="shared" si="41"/>
        <v/>
      </c>
      <c r="N512" s="24" t="str">
        <f t="shared" si="42"/>
        <v/>
      </c>
      <c r="P512" s="18"/>
      <c r="Q512" s="18"/>
      <c r="R512" s="25"/>
      <c r="S512" s="25"/>
      <c r="T512" s="25"/>
      <c r="AF512" s="1"/>
      <c r="AG512" s="1"/>
    </row>
    <row r="513" spans="2:33">
      <c r="B513" s="17"/>
      <c r="C513" s="18"/>
      <c r="D513" s="19" t="str">
        <f t="shared" si="39"/>
        <v/>
      </c>
      <c r="E513" s="18"/>
      <c r="F513" s="21" t="str">
        <f t="shared" si="40"/>
        <v/>
      </c>
      <c r="G513" s="22" t="str">
        <f>IF(C513="","",IF(D513='Gear Train '!$Q$3,"-",VLOOKUP(C513,$P$14:$R$513,3,FALSE)))</f>
        <v/>
      </c>
      <c r="H513" s="22" t="str">
        <f>IF(C513="","",IF(OR(D513='Gear Train '!$Q$7,D513='Gear Train '!$Q$3,D513='Gear Train '!$Q$8),"-",VLOOKUP(C513,$P$14:$S$513,4,FALSE)))</f>
        <v/>
      </c>
      <c r="I513" s="23" t="str">
        <f>IF(C513="","",IF(OR(D513='Gear Train '!$Q$7,D513='Gear Train '!$Q$8,F513='Gear Train '!$Q$7),VLOOKUP(E513,$C$14:$L$513,7,FALSE),IF(D513='Gear Train '!$Q$3,VLOOKUP(C513,$P$14:$T$513,5,FALSE),VLOOKUP(E513,$C$14:$L$513,7,FALSE)*L513)))</f>
        <v/>
      </c>
      <c r="J513" s="23" t="str">
        <f>IF(C513="","",IF(OR(D513='Gear Train '!$Q$7,D513='Gear Train '!$Q$8,F513='Gear Train '!$Q$7),VLOOKUP(E513,$C$14:$L$513,8,FALSE),IF(D513='Gear Train '!$Q$3,E513/I513,VLOOKUP(E513,$C$14:$L$513,8,FALSE)/L513)))</f>
        <v/>
      </c>
      <c r="K513" s="23" t="str">
        <f t="shared" si="43"/>
        <v/>
      </c>
      <c r="L513" s="23" t="str">
        <f>IF(C513="","",IF(OR(D513='Gear Train '!$Q$7,D513='Gear Train '!$Q$8,F513='Gear Train '!$Q$7),VLOOKUP(E513,$C$14:$L$513,10,FALSE),IF(D513='Gear Train '!$Q$3,"-",IF(F513='Gear Train '!$Q$3,1,H513/VLOOKUP(E513,$P$14:$S$513,4,FALSE)))))</f>
        <v/>
      </c>
      <c r="M513" s="23" t="str">
        <f t="shared" si="41"/>
        <v/>
      </c>
      <c r="N513" s="24" t="str">
        <f t="shared" si="42"/>
        <v/>
      </c>
      <c r="P513" s="18"/>
      <c r="Q513" s="18"/>
      <c r="R513" s="25"/>
      <c r="S513" s="25"/>
      <c r="T513" s="25"/>
      <c r="AF513" s="1"/>
      <c r="AG513" s="1"/>
    </row>
    <row r="514" spans="2:33">
      <c r="F514" s="30"/>
      <c r="AF514" s="1"/>
      <c r="AG514" s="1"/>
    </row>
    <row r="515" spans="2:33">
      <c r="F515" s="30"/>
      <c r="AF515" s="1"/>
      <c r="AG515" s="1"/>
    </row>
    <row r="516" spans="2:33">
      <c r="F516" s="30"/>
      <c r="AF516" s="1"/>
      <c r="AG516" s="1"/>
    </row>
    <row r="517" spans="2:33">
      <c r="F517" s="30"/>
      <c r="AF517" s="1"/>
      <c r="AG517" s="1"/>
    </row>
    <row r="518" spans="2:33">
      <c r="F518" s="30"/>
      <c r="AF518" s="1"/>
      <c r="AG518" s="1"/>
    </row>
    <row r="519" spans="2:33">
      <c r="F519" s="30"/>
      <c r="AF519" s="1"/>
      <c r="AG519" s="1"/>
    </row>
    <row r="520" spans="2:33">
      <c r="F520" s="30"/>
      <c r="AF520" s="1"/>
      <c r="AG520" s="1"/>
    </row>
    <row r="521" spans="2:33">
      <c r="F521" s="30"/>
      <c r="AF521" s="1"/>
      <c r="AG521" s="1"/>
    </row>
    <row r="522" spans="2:33">
      <c r="F522" s="30"/>
      <c r="AF522" s="1"/>
      <c r="AG522" s="1"/>
    </row>
    <row r="523" spans="2:33">
      <c r="F523" s="30"/>
      <c r="AF523" s="1"/>
      <c r="AG523" s="1"/>
    </row>
    <row r="524" spans="2:33">
      <c r="F524" s="30"/>
      <c r="AF524" s="1"/>
      <c r="AG524" s="1"/>
    </row>
    <row r="525" spans="2:33">
      <c r="F525" s="30"/>
      <c r="AF525" s="1"/>
      <c r="AG525" s="1"/>
    </row>
    <row r="526" spans="2:33">
      <c r="F526" s="30"/>
      <c r="AF526" s="1"/>
      <c r="AG526" s="1"/>
    </row>
    <row r="527" spans="2:33">
      <c r="F527" s="30"/>
      <c r="AF527" s="1"/>
      <c r="AG527" s="1"/>
    </row>
    <row r="528" spans="2:33">
      <c r="F528" s="30"/>
      <c r="AF528" s="1"/>
      <c r="AG528" s="1"/>
    </row>
    <row r="529" spans="6:33">
      <c r="F529" s="30"/>
      <c r="AF529" s="1"/>
      <c r="AG529" s="1"/>
    </row>
    <row r="530" spans="6:33">
      <c r="F530" s="30"/>
      <c r="AF530" s="1"/>
      <c r="AG530" s="1"/>
    </row>
    <row r="531" spans="6:33">
      <c r="F531" s="30"/>
      <c r="AF531" s="1"/>
      <c r="AG531" s="1"/>
    </row>
    <row r="532" spans="6:33">
      <c r="F532" s="30"/>
      <c r="AF532" s="1"/>
      <c r="AG532" s="1"/>
    </row>
    <row r="533" spans="6:33">
      <c r="F533" s="30"/>
      <c r="AF533" s="1"/>
      <c r="AG533" s="1"/>
    </row>
    <row r="534" spans="6:33">
      <c r="F534" s="30"/>
      <c r="AF534" s="1"/>
      <c r="AG534" s="1"/>
    </row>
    <row r="535" spans="6:33">
      <c r="F535" s="30"/>
      <c r="AF535" s="1"/>
      <c r="AG535" s="1"/>
    </row>
    <row r="536" spans="6:33">
      <c r="F536" s="30"/>
      <c r="AF536" s="1"/>
      <c r="AG536" s="1"/>
    </row>
    <row r="537" spans="6:33">
      <c r="F537" s="30"/>
      <c r="AF537" s="1"/>
      <c r="AG537" s="1"/>
    </row>
    <row r="538" spans="6:33">
      <c r="F538" s="30"/>
      <c r="AF538" s="1"/>
      <c r="AG538" s="1"/>
    </row>
    <row r="539" spans="6:33">
      <c r="F539" s="30"/>
      <c r="AF539" s="1"/>
      <c r="AG539" s="1"/>
    </row>
    <row r="540" spans="6:33">
      <c r="F540" s="30"/>
      <c r="AF540" s="1"/>
      <c r="AG540" s="1"/>
    </row>
    <row r="541" spans="6:33">
      <c r="F541" s="30"/>
      <c r="AF541" s="1"/>
      <c r="AG541" s="1"/>
    </row>
    <row r="542" spans="6:33">
      <c r="F542" s="30"/>
      <c r="AF542" s="1"/>
      <c r="AG542" s="1"/>
    </row>
    <row r="543" spans="6:33">
      <c r="F543" s="30"/>
      <c r="AF543" s="1"/>
      <c r="AG543" s="1"/>
    </row>
    <row r="544" spans="6:33">
      <c r="F544" s="30"/>
      <c r="AF544" s="1"/>
      <c r="AG544" s="1"/>
    </row>
    <row r="545" spans="6:33">
      <c r="F545" s="30"/>
      <c r="AF545" s="1"/>
      <c r="AG545" s="1"/>
    </row>
    <row r="546" spans="6:33">
      <c r="F546" s="30"/>
      <c r="AF546" s="1"/>
      <c r="AG546" s="1"/>
    </row>
    <row r="547" spans="6:33">
      <c r="F547" s="30"/>
      <c r="AF547" s="1"/>
      <c r="AG547" s="1"/>
    </row>
    <row r="548" spans="6:33">
      <c r="F548" s="30"/>
      <c r="AF548" s="1"/>
      <c r="AG548" s="1"/>
    </row>
    <row r="549" spans="6:33">
      <c r="F549" s="30"/>
      <c r="AF549" s="1"/>
      <c r="AG549" s="1"/>
    </row>
    <row r="550" spans="6:33">
      <c r="F550" s="30"/>
      <c r="AF550" s="1"/>
      <c r="AG550" s="1"/>
    </row>
    <row r="551" spans="6:33">
      <c r="F551" s="30"/>
      <c r="AF551" s="1"/>
      <c r="AG551" s="1"/>
    </row>
    <row r="552" spans="6:33">
      <c r="F552" s="30"/>
      <c r="AF552" s="1"/>
      <c r="AG552" s="1"/>
    </row>
    <row r="553" spans="6:33">
      <c r="F553" s="30"/>
      <c r="AF553" s="1"/>
      <c r="AG553" s="1"/>
    </row>
    <row r="554" spans="6:33">
      <c r="F554" s="30"/>
      <c r="AF554" s="1"/>
      <c r="AG554" s="1"/>
    </row>
    <row r="555" spans="6:33">
      <c r="F555" s="30"/>
      <c r="AF555" s="1"/>
      <c r="AG555" s="1"/>
    </row>
    <row r="556" spans="6:33">
      <c r="F556" s="30"/>
      <c r="AF556" s="1"/>
      <c r="AG556" s="1"/>
    </row>
    <row r="557" spans="6:33">
      <c r="F557" s="30"/>
      <c r="AF557" s="1"/>
      <c r="AG557" s="1"/>
    </row>
    <row r="558" spans="6:33">
      <c r="F558" s="30"/>
      <c r="AF558" s="1"/>
      <c r="AG558" s="1"/>
    </row>
    <row r="559" spans="6:33">
      <c r="F559" s="30"/>
      <c r="AF559" s="1"/>
      <c r="AG559" s="1"/>
    </row>
    <row r="560" spans="6:33">
      <c r="F560" s="30"/>
      <c r="AF560" s="1"/>
      <c r="AG560" s="1"/>
    </row>
    <row r="561" spans="6:33">
      <c r="F561" s="30"/>
      <c r="AF561" s="1"/>
      <c r="AG561" s="1"/>
    </row>
    <row r="562" spans="6:33">
      <c r="F562" s="30"/>
      <c r="AF562" s="1"/>
      <c r="AG562" s="1"/>
    </row>
    <row r="563" spans="6:33">
      <c r="F563" s="30"/>
      <c r="AF563" s="1"/>
      <c r="AG563" s="1"/>
    </row>
    <row r="564" spans="6:33">
      <c r="F564" s="30"/>
      <c r="AF564" s="1"/>
      <c r="AG564" s="1"/>
    </row>
    <row r="565" spans="6:33">
      <c r="F565" s="30"/>
      <c r="AF565" s="1"/>
      <c r="AG565" s="1"/>
    </row>
    <row r="566" spans="6:33">
      <c r="F566" s="30"/>
      <c r="AF566" s="1"/>
      <c r="AG566" s="1"/>
    </row>
    <row r="567" spans="6:33">
      <c r="F567" s="30"/>
      <c r="AF567" s="1"/>
      <c r="AG567" s="1"/>
    </row>
    <row r="568" spans="6:33">
      <c r="F568" s="30"/>
      <c r="AF568" s="1"/>
      <c r="AG568" s="1"/>
    </row>
    <row r="569" spans="6:33">
      <c r="F569" s="30"/>
      <c r="AF569" s="1"/>
      <c r="AG569" s="1"/>
    </row>
    <row r="570" spans="6:33">
      <c r="F570" s="30"/>
      <c r="AF570" s="1"/>
      <c r="AG570" s="1"/>
    </row>
    <row r="571" spans="6:33">
      <c r="F571" s="30"/>
      <c r="AF571" s="1"/>
      <c r="AG571" s="1"/>
    </row>
    <row r="572" spans="6:33">
      <c r="F572" s="30"/>
      <c r="AF572" s="1"/>
      <c r="AG572" s="1"/>
    </row>
    <row r="573" spans="6:33">
      <c r="F573" s="30"/>
      <c r="AF573" s="1"/>
      <c r="AG573" s="1"/>
    </row>
    <row r="574" spans="6:33">
      <c r="F574" s="30"/>
      <c r="AF574" s="1"/>
      <c r="AG574" s="1"/>
    </row>
    <row r="575" spans="6:33">
      <c r="F575" s="30"/>
      <c r="AF575" s="1"/>
      <c r="AG575" s="1"/>
    </row>
    <row r="576" spans="6:33">
      <c r="F576" s="30"/>
      <c r="AF576" s="1"/>
      <c r="AG576" s="1"/>
    </row>
    <row r="577" spans="6:33">
      <c r="F577" s="30"/>
      <c r="AF577" s="1"/>
      <c r="AG577" s="1"/>
    </row>
    <row r="578" spans="6:33">
      <c r="F578" s="30"/>
      <c r="AF578" s="1"/>
      <c r="AG578" s="1"/>
    </row>
    <row r="579" spans="6:33">
      <c r="F579" s="30"/>
      <c r="AF579" s="1"/>
      <c r="AG579" s="1"/>
    </row>
    <row r="580" spans="6:33">
      <c r="F580" s="30"/>
      <c r="AF580" s="1"/>
      <c r="AG580" s="1"/>
    </row>
    <row r="581" spans="6:33">
      <c r="F581" s="30"/>
      <c r="AF581" s="1"/>
      <c r="AG581" s="1"/>
    </row>
    <row r="582" spans="6:33">
      <c r="F582" s="30"/>
      <c r="AF582" s="1"/>
      <c r="AG582" s="1"/>
    </row>
    <row r="583" spans="6:33">
      <c r="F583" s="30"/>
      <c r="AF583" s="1"/>
      <c r="AG583" s="1"/>
    </row>
    <row r="584" spans="6:33">
      <c r="F584" s="30"/>
      <c r="AF584" s="1"/>
      <c r="AG584" s="1"/>
    </row>
    <row r="585" spans="6:33">
      <c r="F585" s="30"/>
      <c r="AF585" s="1"/>
      <c r="AG585" s="1"/>
    </row>
    <row r="586" spans="6:33">
      <c r="F586" s="30"/>
      <c r="AF586" s="1"/>
      <c r="AG586" s="1"/>
    </row>
    <row r="587" spans="6:33">
      <c r="F587" s="30"/>
      <c r="AF587" s="1"/>
      <c r="AG587" s="1"/>
    </row>
    <row r="588" spans="6:33">
      <c r="F588" s="30"/>
      <c r="AF588" s="1"/>
      <c r="AG588" s="1"/>
    </row>
    <row r="589" spans="6:33">
      <c r="F589" s="30"/>
      <c r="AF589" s="1"/>
      <c r="AG589" s="1"/>
    </row>
    <row r="590" spans="6:33">
      <c r="F590" s="30"/>
      <c r="AF590" s="1"/>
      <c r="AG590" s="1"/>
    </row>
    <row r="591" spans="6:33">
      <c r="F591" s="30"/>
      <c r="AF591" s="1"/>
      <c r="AG591" s="1"/>
    </row>
    <row r="592" spans="6:33">
      <c r="F592" s="30"/>
      <c r="AF592" s="1"/>
      <c r="AG592" s="1"/>
    </row>
    <row r="593" spans="6:33">
      <c r="F593" s="30"/>
      <c r="AF593" s="1"/>
      <c r="AG593" s="1"/>
    </row>
    <row r="594" spans="6:33">
      <c r="F594" s="30"/>
      <c r="AF594" s="1"/>
      <c r="AG594" s="1"/>
    </row>
    <row r="595" spans="6:33">
      <c r="F595" s="30"/>
      <c r="AF595" s="1"/>
      <c r="AG595" s="1"/>
    </row>
    <row r="596" spans="6:33">
      <c r="F596" s="30"/>
      <c r="AF596" s="1"/>
      <c r="AG596" s="1"/>
    </row>
    <row r="597" spans="6:33">
      <c r="F597" s="30"/>
      <c r="AF597" s="1"/>
      <c r="AG597" s="1"/>
    </row>
    <row r="598" spans="6:33">
      <c r="F598" s="30"/>
      <c r="AF598" s="1"/>
      <c r="AG598" s="1"/>
    </row>
    <row r="599" spans="6:33">
      <c r="F599" s="30"/>
      <c r="AF599" s="1"/>
      <c r="AG599" s="1"/>
    </row>
    <row r="600" spans="6:33">
      <c r="F600" s="30"/>
      <c r="AF600" s="1"/>
      <c r="AG600" s="1"/>
    </row>
    <row r="601" spans="6:33">
      <c r="F601" s="30"/>
      <c r="AF601" s="1"/>
      <c r="AG601" s="1"/>
    </row>
    <row r="602" spans="6:33">
      <c r="F602" s="30"/>
      <c r="AF602" s="1"/>
      <c r="AG602" s="1"/>
    </row>
    <row r="603" spans="6:33">
      <c r="F603" s="30"/>
      <c r="AF603" s="1"/>
      <c r="AG603" s="1"/>
    </row>
    <row r="604" spans="6:33">
      <c r="F604" s="30"/>
      <c r="AF604" s="1"/>
      <c r="AG604" s="1"/>
    </row>
    <row r="605" spans="6:33">
      <c r="F605" s="30"/>
      <c r="AF605" s="1"/>
      <c r="AG605" s="1"/>
    </row>
    <row r="606" spans="6:33">
      <c r="F606" s="30"/>
      <c r="AF606" s="1"/>
      <c r="AG606" s="1"/>
    </row>
    <row r="607" spans="6:33">
      <c r="F607" s="30"/>
      <c r="AF607" s="1"/>
      <c r="AG607" s="1"/>
    </row>
    <row r="608" spans="6:33">
      <c r="F608" s="30"/>
      <c r="AF608" s="1"/>
      <c r="AG608" s="1"/>
    </row>
    <row r="609" spans="6:33">
      <c r="F609" s="30"/>
      <c r="AF609" s="1"/>
      <c r="AG609" s="1"/>
    </row>
    <row r="610" spans="6:33">
      <c r="F610" s="30"/>
      <c r="AF610" s="1"/>
      <c r="AG610" s="1"/>
    </row>
    <row r="611" spans="6:33">
      <c r="F611" s="30"/>
      <c r="AF611" s="1"/>
      <c r="AG611" s="1"/>
    </row>
    <row r="612" spans="6:33">
      <c r="F612" s="30"/>
      <c r="AF612" s="1"/>
      <c r="AG612" s="1"/>
    </row>
    <row r="613" spans="6:33">
      <c r="F613" s="30"/>
      <c r="AF613" s="1"/>
      <c r="AG613" s="1"/>
    </row>
    <row r="614" spans="6:33">
      <c r="F614" s="30"/>
      <c r="AF614" s="1"/>
      <c r="AG614" s="1"/>
    </row>
    <row r="615" spans="6:33">
      <c r="F615" s="30"/>
      <c r="AF615" s="1"/>
      <c r="AG615" s="1"/>
    </row>
    <row r="616" spans="6:33">
      <c r="F616" s="30"/>
      <c r="AF616" s="1"/>
      <c r="AG616" s="1"/>
    </row>
    <row r="617" spans="6:33">
      <c r="F617" s="30"/>
      <c r="AF617" s="1"/>
      <c r="AG617" s="1"/>
    </row>
    <row r="618" spans="6:33">
      <c r="F618" s="30"/>
      <c r="AF618" s="1"/>
      <c r="AG618" s="1"/>
    </row>
    <row r="619" spans="6:33">
      <c r="F619" s="30"/>
      <c r="AF619" s="1"/>
      <c r="AG619" s="1"/>
    </row>
    <row r="620" spans="6:33">
      <c r="F620" s="30"/>
      <c r="AF620" s="1"/>
      <c r="AG620" s="1"/>
    </row>
    <row r="621" spans="6:33">
      <c r="F621" s="30"/>
      <c r="AF621" s="1"/>
      <c r="AG621" s="1"/>
    </row>
    <row r="622" spans="6:33">
      <c r="F622" s="30"/>
      <c r="AF622" s="1"/>
      <c r="AG622" s="1"/>
    </row>
    <row r="623" spans="6:33">
      <c r="F623" s="30"/>
      <c r="AF623" s="1"/>
      <c r="AG623" s="1"/>
    </row>
    <row r="624" spans="6:33">
      <c r="F624" s="30"/>
      <c r="AF624" s="1"/>
      <c r="AG624" s="1"/>
    </row>
    <row r="625" spans="6:33">
      <c r="F625" s="30"/>
      <c r="AF625" s="1"/>
      <c r="AG625" s="1"/>
    </row>
    <row r="626" spans="6:33">
      <c r="F626" s="30"/>
      <c r="AF626" s="1"/>
      <c r="AG626" s="1"/>
    </row>
    <row r="627" spans="6:33">
      <c r="F627" s="30"/>
      <c r="AF627" s="1"/>
      <c r="AG627" s="1"/>
    </row>
    <row r="628" spans="6:33">
      <c r="F628" s="30"/>
      <c r="AF628" s="1"/>
      <c r="AG628" s="1"/>
    </row>
    <row r="629" spans="6:33">
      <c r="F629" s="30"/>
      <c r="AF629" s="1"/>
      <c r="AG629" s="1"/>
    </row>
    <row r="630" spans="6:33">
      <c r="F630" s="30"/>
      <c r="AF630" s="1"/>
      <c r="AG630" s="1"/>
    </row>
    <row r="631" spans="6:33">
      <c r="F631" s="30"/>
      <c r="AF631" s="1"/>
      <c r="AG631" s="1"/>
    </row>
    <row r="632" spans="6:33">
      <c r="F632" s="30"/>
      <c r="AF632" s="1"/>
      <c r="AG632" s="1"/>
    </row>
    <row r="633" spans="6:33">
      <c r="F633" s="30"/>
      <c r="AF633" s="1"/>
      <c r="AG633" s="1"/>
    </row>
    <row r="634" spans="6:33">
      <c r="F634" s="30"/>
      <c r="AF634" s="1"/>
      <c r="AG634" s="1"/>
    </row>
    <row r="635" spans="6:33">
      <c r="F635" s="30"/>
      <c r="AF635" s="1"/>
      <c r="AG635" s="1"/>
    </row>
    <row r="636" spans="6:33">
      <c r="F636" s="30"/>
      <c r="AF636" s="1"/>
      <c r="AG636" s="1"/>
    </row>
    <row r="637" spans="6:33">
      <c r="F637" s="30"/>
      <c r="AF637" s="1"/>
      <c r="AG637" s="1"/>
    </row>
    <row r="638" spans="6:33">
      <c r="F638" s="30"/>
      <c r="AF638" s="1"/>
      <c r="AG638" s="1"/>
    </row>
    <row r="639" spans="6:33">
      <c r="F639" s="30"/>
      <c r="AF639" s="1"/>
      <c r="AG639" s="1"/>
    </row>
    <row r="640" spans="6:33">
      <c r="F640" s="30"/>
      <c r="AF640" s="1"/>
      <c r="AG640" s="1"/>
    </row>
    <row r="641" spans="6:33">
      <c r="F641" s="30"/>
      <c r="AF641" s="1"/>
      <c r="AG641" s="1"/>
    </row>
    <row r="642" spans="6:33">
      <c r="F642" s="30"/>
      <c r="AF642" s="1"/>
      <c r="AG642" s="1"/>
    </row>
    <row r="643" spans="6:33">
      <c r="F643" s="30"/>
      <c r="AF643" s="1"/>
      <c r="AG643" s="1"/>
    </row>
    <row r="644" spans="6:33">
      <c r="F644" s="30"/>
      <c r="AF644" s="1"/>
      <c r="AG644" s="1"/>
    </row>
    <row r="645" spans="6:33">
      <c r="F645" s="30"/>
      <c r="AF645" s="1"/>
      <c r="AG645" s="1"/>
    </row>
    <row r="646" spans="6:33">
      <c r="F646" s="30"/>
      <c r="AF646" s="1"/>
      <c r="AG646" s="1"/>
    </row>
    <row r="647" spans="6:33">
      <c r="F647" s="30"/>
      <c r="AF647" s="1"/>
      <c r="AG647" s="1"/>
    </row>
    <row r="648" spans="6:33">
      <c r="F648" s="30"/>
      <c r="AF648" s="1"/>
      <c r="AG648" s="1"/>
    </row>
    <row r="649" spans="6:33">
      <c r="F649" s="30"/>
      <c r="AF649" s="1"/>
      <c r="AG649" s="1"/>
    </row>
    <row r="650" spans="6:33">
      <c r="F650" s="30"/>
      <c r="AF650" s="1"/>
      <c r="AG650" s="1"/>
    </row>
    <row r="651" spans="6:33">
      <c r="F651" s="30"/>
      <c r="AF651" s="1"/>
      <c r="AG651" s="1"/>
    </row>
    <row r="652" spans="6:33">
      <c r="F652" s="30"/>
      <c r="AF652" s="1"/>
      <c r="AG652" s="1"/>
    </row>
    <row r="653" spans="6:33">
      <c r="F653" s="30"/>
      <c r="AF653" s="1"/>
      <c r="AG653" s="1"/>
    </row>
    <row r="654" spans="6:33">
      <c r="F654" s="30"/>
      <c r="AF654" s="1"/>
      <c r="AG654" s="1"/>
    </row>
    <row r="655" spans="6:33">
      <c r="F655" s="30"/>
      <c r="AF655" s="1"/>
      <c r="AG655" s="1"/>
    </row>
    <row r="656" spans="6:33">
      <c r="F656" s="30"/>
      <c r="AF656" s="1"/>
      <c r="AG656" s="1"/>
    </row>
    <row r="657" spans="6:33">
      <c r="F657" s="30"/>
      <c r="AF657" s="1"/>
      <c r="AG657" s="1"/>
    </row>
    <row r="658" spans="6:33">
      <c r="F658" s="30"/>
      <c r="AF658" s="1"/>
      <c r="AG658" s="1"/>
    </row>
    <row r="659" spans="6:33">
      <c r="F659" s="30"/>
      <c r="AF659" s="1"/>
      <c r="AG659" s="1"/>
    </row>
    <row r="660" spans="6:33">
      <c r="F660" s="30"/>
      <c r="AF660" s="1"/>
      <c r="AG660" s="1"/>
    </row>
    <row r="661" spans="6:33">
      <c r="F661" s="30"/>
      <c r="AF661" s="1"/>
      <c r="AG661" s="1"/>
    </row>
    <row r="662" spans="6:33">
      <c r="F662" s="30"/>
      <c r="AF662" s="1"/>
      <c r="AG662" s="1"/>
    </row>
    <row r="663" spans="6:33">
      <c r="F663" s="30"/>
      <c r="AF663" s="1"/>
      <c r="AG663" s="1"/>
    </row>
    <row r="664" spans="6:33">
      <c r="F664" s="30"/>
      <c r="AF664" s="1"/>
      <c r="AG664" s="1"/>
    </row>
    <row r="665" spans="6:33">
      <c r="F665" s="30"/>
      <c r="AF665" s="1"/>
      <c r="AG665" s="1"/>
    </row>
    <row r="666" spans="6:33">
      <c r="F666" s="30"/>
      <c r="AF666" s="1"/>
      <c r="AG666" s="1"/>
    </row>
    <row r="667" spans="6:33">
      <c r="F667" s="30"/>
      <c r="AF667" s="1"/>
      <c r="AG667" s="1"/>
    </row>
    <row r="668" spans="6:33">
      <c r="F668" s="30"/>
      <c r="AF668" s="1"/>
      <c r="AG668" s="1"/>
    </row>
    <row r="669" spans="6:33">
      <c r="F669" s="30"/>
      <c r="AF669" s="1"/>
      <c r="AG669" s="1"/>
    </row>
    <row r="670" spans="6:33">
      <c r="F670" s="30"/>
    </row>
    <row r="671" spans="6:33">
      <c r="F671" s="30"/>
    </row>
    <row r="672" spans="6:33">
      <c r="F672" s="30"/>
    </row>
    <row r="673" spans="6:6">
      <c r="F673" s="30"/>
    </row>
    <row r="674" spans="6:6">
      <c r="F674" s="30"/>
    </row>
    <row r="675" spans="6:6">
      <c r="F675" s="30"/>
    </row>
    <row r="676" spans="6:6">
      <c r="F676" s="30"/>
    </row>
    <row r="677" spans="6:6">
      <c r="F677" s="30"/>
    </row>
    <row r="678" spans="6:6">
      <c r="F678" s="30"/>
    </row>
    <row r="679" spans="6:6">
      <c r="F679" s="30"/>
    </row>
    <row r="680" spans="6:6">
      <c r="F680" s="30"/>
    </row>
    <row r="681" spans="6:6">
      <c r="F681" s="30"/>
    </row>
    <row r="682" spans="6:6">
      <c r="F682" s="30"/>
    </row>
    <row r="683" spans="6:6">
      <c r="F683" s="30"/>
    </row>
    <row r="684" spans="6:6">
      <c r="F684" s="30"/>
    </row>
    <row r="685" spans="6:6">
      <c r="F685" s="30"/>
    </row>
    <row r="686" spans="6:6">
      <c r="F686" s="30"/>
    </row>
    <row r="687" spans="6:6">
      <c r="F687" s="30"/>
    </row>
  </sheetData>
  <sheetProtection sheet="1" objects="1" scenarios="1"/>
  <mergeCells count="5">
    <mergeCell ref="P9:T11"/>
    <mergeCell ref="V9:Y11"/>
    <mergeCell ref="B12:L12"/>
    <mergeCell ref="P12:T12"/>
    <mergeCell ref="V12:Y12"/>
  </mergeCells>
  <conditionalFormatting sqref="G14:N513">
    <cfRule type="cellIs" dxfId="2" priority="1" operator="equal">
      <formula>"-"</formula>
    </cfRule>
  </conditionalFormatting>
  <conditionalFormatting sqref="Q14:Q513">
    <cfRule type="expression" dxfId="1" priority="2">
      <formula>P14=""</formula>
    </cfRule>
  </conditionalFormatting>
  <conditionalFormatting sqref="R14:R513">
    <cfRule type="expression" dxfId="0" priority="122">
      <formula>P14=""</formula>
    </cfRule>
  </conditionalFormatting>
  <dataValidations disablePrompts="1" count="2">
    <dataValidation type="list" allowBlank="1" showInputMessage="1" showErrorMessage="1" sqref="B14:B513" xr:uid="{1C72D759-E28C-2943-B413-BA9B1FF82A68}">
      <formula1>$V$14:$V$113</formula1>
    </dataValidation>
    <dataValidation type="list" allowBlank="1" showInputMessage="1" showErrorMessage="1" sqref="C14:C513" xr:uid="{C0A9C119-3E7C-F249-B92A-0E9566F2DDE8}">
      <formula1>$P$14:$P$513</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754E0-4FC7-8A4A-AA66-DFF0DF4095E8}">
  <dimension ref="A1"/>
  <sheetViews>
    <sheetView showGridLines="0" workbookViewId="0">
      <selection activeCell="M29" sqref="M29"/>
    </sheetView>
  </sheetViews>
  <sheetFormatPr baseColWidth="10" defaultRowHeight="16"/>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Gear Train </vt:lpstr>
      <vt:lpstr>Background</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Eise Eisinga Planetarium Gear Train</dc:title>
  <dc:subject/>
  <dc:creator>Anton Viola</dc:creator>
  <cp:keywords/>
  <dc:description/>
  <cp:lastModifiedBy>Anton Viola</cp:lastModifiedBy>
  <dcterms:created xsi:type="dcterms:W3CDTF">2016-06-12T12:50:56Z</dcterms:created>
  <dcterms:modified xsi:type="dcterms:W3CDTF">2024-05-15T16:21:28Z</dcterms:modified>
  <cp:category/>
</cp:coreProperties>
</file>